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Executive\users\MHorton\00 2025 Presentations\Q3\"/>
    </mc:Choice>
  </mc:AlternateContent>
  <xr:revisionPtr revIDLastSave="0" documentId="13_ncr:1_{9C6CDBCE-E83D-41B2-971D-27D5B898F358}" xr6:coauthVersionLast="47" xr6:coauthVersionMax="47" xr10:uidLastSave="{00000000-0000-0000-0000-000000000000}"/>
  <bookViews>
    <workbookView xWindow="-13940" yWindow="-16310" windowWidth="29020" windowHeight="15700" xr2:uid="{89689ECC-4812-439E-8AE3-38EA60713B85}"/>
  </bookViews>
  <sheets>
    <sheet name="HB ROI" sheetId="9" r:id="rId1"/>
    <sheet name="ROE" sheetId="3" r:id="rId2"/>
    <sheet name="ROA" sheetId="4" r:id="rId3"/>
    <sheet name="Home Sales Gross Margin" sheetId="5" r:id="rId4"/>
    <sheet name="Sales and Active Selling Comms" sheetId="6" r:id="rId5"/>
    <sheet name="Price Stratification" sheetId="7" r:id="rId6"/>
    <sheet name="Select DHI Mortgage Data" sheetId="8" r:id="rId7"/>
  </sheets>
  <externalReferences>
    <externalReference r:id="rId8"/>
    <externalReference r:id="rId9"/>
  </externalReferences>
  <definedNames>
    <definedName name="_bdm.255d587d4709465e83827c0aa84e2a94.edm" localSheetId="0" hidden="1">'HB ROI'!$A$1:$L$19</definedName>
    <definedName name="_bdm.d1c5a2967a00491d8ae2dd9abf9d372e.edm" hidden="1">'HB ROI'!$1:$1048576</definedName>
    <definedName name="Budget" localSheetId="0">[1]Sepopcom!$A$3:$C$49</definedName>
    <definedName name="Budget">[2]Sepopcom!$A$3:$C$49</definedName>
    <definedName name="credit" localSheetId="0">#REF!</definedName>
    <definedName name="credit" localSheetId="3">#REF!</definedName>
    <definedName name="credit" localSheetId="2">#REF!</definedName>
    <definedName name="credit" localSheetId="1">#REF!</definedName>
    <definedName name="credit">#REF!</definedName>
    <definedName name="_xlnm.Print_Area" localSheetId="0">'HB ROI'!$A$1:$L$19</definedName>
    <definedName name="_xlnm.Print_Area" localSheetId="3">'Home Sales Gross Margin'!$A$1:$N$25</definedName>
    <definedName name="_xlnm.Print_Area" localSheetId="5">'Price Stratification'!$A$1:$S$28</definedName>
    <definedName name="_xlnm.Print_Area" localSheetId="2">ROA!$A$1:$K$19</definedName>
    <definedName name="_xlnm.Print_Area" localSheetId="1">ROE!$A$1:$K$19</definedName>
    <definedName name="_xlnm.Print_Area" localSheetId="4">'Sales and Active Selling Comms'!$A$1:$S$29</definedName>
    <definedName name="_xlnm.Print_Area" localSheetId="6">'Select DHI Mortgage Data'!$A$1:$O$25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8" l="1"/>
  <c r="M6" i="8" s="1"/>
  <c r="K7" i="8" l="1"/>
  <c r="M7" i="8" s="1"/>
  <c r="C14" i="4" l="1"/>
  <c r="E14" i="9" l="1"/>
  <c r="D14" i="9"/>
  <c r="C14" i="9"/>
  <c r="K19" i="8" l="1"/>
  <c r="M19" i="8" s="1"/>
  <c r="K18" i="8"/>
  <c r="M18" i="8" s="1"/>
  <c r="K17" i="8"/>
  <c r="M17" i="8" s="1"/>
  <c r="K16" i="8"/>
  <c r="M16" i="8" s="1"/>
  <c r="K15" i="8"/>
  <c r="M15" i="8" s="1"/>
  <c r="K13" i="8"/>
  <c r="M13" i="8" s="1"/>
  <c r="K12" i="8"/>
  <c r="M12" i="8" s="1"/>
  <c r="K11" i="8"/>
  <c r="M11" i="8" s="1"/>
  <c r="K10" i="8"/>
  <c r="M10" i="8" s="1"/>
  <c r="K9" i="8"/>
  <c r="M9" i="8" s="1"/>
  <c r="M15" i="5" l="1"/>
  <c r="L15" i="5"/>
  <c r="E14" i="3" l="1"/>
  <c r="D14" i="3"/>
  <c r="C14" i="3" l="1"/>
  <c r="D14" i="4"/>
  <c r="E14" i="4"/>
</calcChain>
</file>

<file path=xl/sharedStrings.xml><?xml version="1.0" encoding="utf-8"?>
<sst xmlns="http://schemas.openxmlformats.org/spreadsheetml/2006/main" count="196" uniqueCount="103">
  <si>
    <t>Quarter Ended:</t>
  </si>
  <si>
    <t>Homebuilding Pre-Tax Income (PTI)</t>
  </si>
  <si>
    <t>Homebuilding Inventory</t>
  </si>
  <si>
    <t>Net Income Attributable to D.R. Horton</t>
  </si>
  <si>
    <t>Stockholders' Equity</t>
  </si>
  <si>
    <t>Consolidated Assets</t>
  </si>
  <si>
    <t>SEQ Change</t>
  </si>
  <si>
    <t>YOY Change</t>
  </si>
  <si>
    <t>Fiscal Year Ended:</t>
  </si>
  <si>
    <t>Home Sales Revenues</t>
  </si>
  <si>
    <t>Interest &amp; Property Tax Costs</t>
  </si>
  <si>
    <t>Warranty &amp; Litigation Costs</t>
  </si>
  <si>
    <t>Purchase Accounting Costs</t>
  </si>
  <si>
    <t>Gross Profit - Home Sales</t>
  </si>
  <si>
    <t>% of Homes Sales Revenue (HSR)</t>
  </si>
  <si>
    <t>% of HSR</t>
  </si>
  <si>
    <t>Homes Sales Gross Margin before interest and other costs</t>
  </si>
  <si>
    <t xml:space="preserve">Interest &amp; Property Tax Costs </t>
  </si>
  <si>
    <t>Home Sales Gross Margin</t>
  </si>
  <si>
    <t>$ in millions</t>
  </si>
  <si>
    <t>Quarter Ended 6/30/2023</t>
  </si>
  <si>
    <t>Quarter Ended 9/30/2023</t>
  </si>
  <si>
    <t>Quarter Ended 12/31/2023</t>
  </si>
  <si>
    <t>Quarter Ended 3/31/2024</t>
  </si>
  <si>
    <t>Quarter Ended 6/30/2024</t>
  </si>
  <si>
    <t>Quarter Ended 9/30/2024</t>
  </si>
  <si>
    <t>Quarter Ended 12/31/2024</t>
  </si>
  <si>
    <t>Net Sales Orders</t>
  </si>
  <si>
    <t>Average ASCs</t>
  </si>
  <si>
    <t>Northwest</t>
  </si>
  <si>
    <t xml:space="preserve">Southwest </t>
  </si>
  <si>
    <t>South Central</t>
  </si>
  <si>
    <t>Southeast</t>
  </si>
  <si>
    <t>East</t>
  </si>
  <si>
    <t>North</t>
  </si>
  <si>
    <t xml:space="preserve">Homes Closed and Home Sales Revenues </t>
  </si>
  <si>
    <t>Homes Closed</t>
  </si>
  <si>
    <t>$0-$300K</t>
  </si>
  <si>
    <t>$301-$350K</t>
  </si>
  <si>
    <t>$351K-$400K</t>
  </si>
  <si>
    <t>$401K-$500K</t>
  </si>
  <si>
    <t>&gt; $500K</t>
  </si>
  <si>
    <t>Period</t>
  </si>
  <si>
    <t>Avg FICO Score</t>
  </si>
  <si>
    <t>Total</t>
  </si>
  <si>
    <t>Q1 25</t>
  </si>
  <si>
    <t>FY 24</t>
  </si>
  <si>
    <t>Q4 24</t>
  </si>
  <si>
    <t>Q3 24</t>
  </si>
  <si>
    <t>Q2 24</t>
  </si>
  <si>
    <t>Q1 24</t>
  </si>
  <si>
    <t>FY 23</t>
  </si>
  <si>
    <t>Q4 23</t>
  </si>
  <si>
    <t>Q3 23</t>
  </si>
  <si>
    <t>Q2 23</t>
  </si>
  <si>
    <t>Q1 23</t>
  </si>
  <si>
    <r>
      <t>Homebuilding ROI</t>
    </r>
    <r>
      <rPr>
        <b/>
        <vertAlign val="superscript"/>
        <sz val="11"/>
        <rFont val="Calibri"/>
        <family val="2"/>
      </rPr>
      <t>(1)</t>
    </r>
  </si>
  <si>
    <r>
      <t>Homebuilding PTI - TTM</t>
    </r>
    <r>
      <rPr>
        <b/>
        <vertAlign val="superscript"/>
        <sz val="11"/>
        <rFont val="Calibri"/>
        <family val="2"/>
      </rPr>
      <t>(2)</t>
    </r>
  </si>
  <si>
    <r>
      <t>Average Homebuilding Inventory</t>
    </r>
    <r>
      <rPr>
        <b/>
        <vertAlign val="superscript"/>
        <sz val="11"/>
        <rFont val="Calibri"/>
        <family val="2"/>
      </rPr>
      <t>(3)</t>
    </r>
  </si>
  <si>
    <t>(1) Homebuilding ROI is calculated as Homebuilding PTI for the trailing twelve months (TTM) divided by Average Homebuilding Inventory.</t>
  </si>
  <si>
    <t>(2) Amounts may include rounding adjustments.</t>
  </si>
  <si>
    <t>(3) Average Homebuilding Inventory is calculated as the sum of the ending homebuilding inventory balances of the trailing five quarters divided by five.</t>
  </si>
  <si>
    <t>Homebuilding Return On Inventory</t>
  </si>
  <si>
    <t>Homebuilding Return on Inventory (ROI)</t>
  </si>
  <si>
    <t>Return On Equity</t>
  </si>
  <si>
    <t>Return on Equity (ROE)</t>
  </si>
  <si>
    <t>Return On Assets</t>
  </si>
  <si>
    <t>Return on Assets (ROA)</t>
  </si>
  <si>
    <t>(1) ROE is calculated as Net Income Attributable to D.R. Horton for the trailing twelve months (TTM) divided by Average Stockholders' Equity.</t>
  </si>
  <si>
    <t>(3) Average Stockholders' Equity is calculated as the sum of the ending stockholders' equity balances of the trailing five quarters divided by five.</t>
  </si>
  <si>
    <r>
      <t>Return on Equity</t>
    </r>
    <r>
      <rPr>
        <b/>
        <vertAlign val="superscript"/>
        <sz val="11"/>
        <rFont val="Calibri"/>
        <family val="2"/>
      </rPr>
      <t>(1)</t>
    </r>
  </si>
  <si>
    <r>
      <t>Net Income Attributable to D.R. Horton - TTM</t>
    </r>
    <r>
      <rPr>
        <b/>
        <vertAlign val="superscript"/>
        <sz val="11"/>
        <rFont val="Calibri"/>
        <family val="2"/>
      </rPr>
      <t>(2)</t>
    </r>
  </si>
  <si>
    <r>
      <t>Average Stockholders' Equity</t>
    </r>
    <r>
      <rPr>
        <b/>
        <vertAlign val="superscript"/>
        <sz val="11"/>
        <rFont val="Calibri"/>
        <family val="2"/>
      </rPr>
      <t>(3)</t>
    </r>
  </si>
  <si>
    <r>
      <t>Return on Assets</t>
    </r>
    <r>
      <rPr>
        <b/>
        <vertAlign val="superscript"/>
        <sz val="11"/>
        <rFont val="Calibri"/>
        <family val="2"/>
      </rPr>
      <t>(1)</t>
    </r>
  </si>
  <si>
    <r>
      <t>Average Consolidated Assets</t>
    </r>
    <r>
      <rPr>
        <b/>
        <vertAlign val="superscript"/>
        <sz val="11"/>
        <rFont val="Calibri"/>
        <family val="2"/>
      </rPr>
      <t>(3)</t>
    </r>
  </si>
  <si>
    <t>(1) ROA is calculated as Net Income Attributable to D.R. Horton for the trailing twelve months (TTM) divided by Average Consolidated Assets.</t>
  </si>
  <si>
    <t>(3) Average Consolidated Assets is calculated as the sum of the ending consolidated asset balances of the trailing five quarters divided by five.</t>
  </si>
  <si>
    <t>(1) Home sales gross margin presented is for the Company’s homebuilding segment.</t>
  </si>
  <si>
    <t>Sales and Active Selling Communities</t>
  </si>
  <si>
    <t>(1) YOY = year-over-year; SEQ = sequential</t>
  </si>
  <si>
    <t>Price Stratification</t>
  </si>
  <si>
    <t>(1) Selling Price in thousands; Home Sales Revenues in millions</t>
  </si>
  <si>
    <t>(1) Capture rate is the percentage of total home closings by D.R. Horton's homebuilding operations for which DHI Mortgage handled the homebuyers' financing.</t>
  </si>
  <si>
    <t>(3) CLTV = cumulative loan to value</t>
  </si>
  <si>
    <t>Select DHI Mortgage Data</t>
  </si>
  <si>
    <r>
      <t>Home Sales Gross Margin</t>
    </r>
    <r>
      <rPr>
        <b/>
        <vertAlign val="superscript"/>
        <sz val="12"/>
        <rFont val="Calibri"/>
        <family val="2"/>
      </rPr>
      <t>(1)(2)</t>
    </r>
  </si>
  <si>
    <r>
      <t>CHANGE IN NET SALES ORDERS COMPARED TO CHANGE IN AVERAGE ACTIVE SELLING COMMUNITIES (ASCs)</t>
    </r>
    <r>
      <rPr>
        <b/>
        <vertAlign val="superscript"/>
        <sz val="14"/>
        <color theme="1"/>
        <rFont val="Calibri"/>
        <family val="2"/>
      </rPr>
      <t>(1)</t>
    </r>
  </si>
  <si>
    <r>
      <t>TOTAL</t>
    </r>
    <r>
      <rPr>
        <b/>
        <vertAlign val="superscript"/>
        <sz val="11"/>
        <color theme="1"/>
        <rFont val="Calibri"/>
        <family val="2"/>
      </rPr>
      <t>(2)</t>
    </r>
  </si>
  <si>
    <r>
      <t>Selling Price</t>
    </r>
    <r>
      <rPr>
        <b/>
        <vertAlign val="superscript"/>
        <sz val="12"/>
        <rFont val="Calibri"/>
        <family val="2"/>
      </rPr>
      <t>(1)</t>
    </r>
  </si>
  <si>
    <r>
      <t>Grand Total</t>
    </r>
    <r>
      <rPr>
        <b/>
        <vertAlign val="superscript"/>
        <sz val="12"/>
        <rFont val="Calibri"/>
        <family val="2"/>
      </rPr>
      <t>(2)</t>
    </r>
  </si>
  <si>
    <r>
      <t>Capture Rate</t>
    </r>
    <r>
      <rPr>
        <b/>
        <vertAlign val="superscript"/>
        <sz val="11"/>
        <color theme="1"/>
        <rFont val="Calibri"/>
        <family val="2"/>
      </rPr>
      <t>(1)</t>
    </r>
  </si>
  <si>
    <r>
      <t>FTHB %</t>
    </r>
    <r>
      <rPr>
        <b/>
        <vertAlign val="superscript"/>
        <sz val="11"/>
        <color theme="1"/>
        <rFont val="Calibri"/>
        <family val="2"/>
      </rPr>
      <t>(2)</t>
    </r>
  </si>
  <si>
    <r>
      <t>Avg CLTV %</t>
    </r>
    <r>
      <rPr>
        <b/>
        <vertAlign val="superscript"/>
        <sz val="11"/>
        <color theme="1"/>
        <rFont val="Calibri"/>
        <family val="2"/>
      </rPr>
      <t>(3)</t>
    </r>
  </si>
  <si>
    <t>Homes Sales Gross Profit before interest and other costs</t>
  </si>
  <si>
    <t>Loan Type / Product Mix (%)</t>
  </si>
  <si>
    <t>Conventional</t>
  </si>
  <si>
    <t>FHA</t>
  </si>
  <si>
    <t>VA</t>
  </si>
  <si>
    <t>FHA/VA Combined</t>
  </si>
  <si>
    <t>USDA/ RHS</t>
  </si>
  <si>
    <t>(2) FTHB = first-time homebuyer | some percentages are restated from prior periods</t>
  </si>
  <si>
    <t>Quarter Ended 3/31/2025</t>
  </si>
  <si>
    <t>Q2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</si>
</sst>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mm/dd/yy;@"/>
    <numFmt numFmtId="166" formatCode="_([$$-409]* #,##0.0_);_([$$-409]* \(#,##0.0\);_([$$-409]* &quot;-&quot;??_);_(@_)"/>
    <numFmt numFmtId="167" formatCode="_(* #,##0.0_);_(* \(#,##0.0\);_(* &quot;-&quot;?_);_(@_)"/>
    <numFmt numFmtId="168" formatCode="_(* #,##0.0_);_(* \(#,##0.0\);_(* &quot;-&quot;??_);_(@_)"/>
    <numFmt numFmtId="169" formatCode="0.0%"/>
    <numFmt numFmtId="170" formatCode="_(&quot;$&quot;* #,##0.0_);_(&quot;$&quot;* \(#,##0.0\);_(&quot;$&quot;* &quot;-&quot;??_);_(@_)"/>
    <numFmt numFmtId="171" formatCode="0.0_)"/>
    <numFmt numFmtId="172" formatCode="0.000%"/>
    <numFmt numFmtId="173" formatCode="_(* #,##0_);_(* \(#,##0\);_(* &quot;-&quot;??_);_(@_)"/>
    <numFmt numFmtId="174" formatCode="[$-409]mmmm\ d\,\ yyyy;@"/>
    <numFmt numFmtId="175" formatCode="&quot;$&quot;#,##0.0_);[Red]\(&quot;$&quot;#,##0.0\)"/>
    <numFmt numFmtId="176" formatCode="* 0.0%_0;* \(0.0%\)_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8"/>
      <color rgb="FF00205C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vertAlign val="superscript"/>
      <sz val="1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sz val="12"/>
      <color theme="2" tint="-0.74999237037263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vertAlign val="superscript"/>
      <sz val="14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b/>
      <sz val="11"/>
      <color rgb="FF0066FF"/>
      <name val="Calibri"/>
      <family val="2"/>
    </font>
    <font>
      <b/>
      <sz val="11"/>
      <color rgb="FFFF0000"/>
      <name val="Calibri"/>
      <family val="2"/>
    </font>
    <font>
      <sz val="11"/>
      <color rgb="FF0000FF"/>
      <name val="Calibri"/>
      <family val="2"/>
    </font>
    <font>
      <b/>
      <sz val="11"/>
      <color rgb="FF000000"/>
      <name val="Calibri"/>
      <family val="2"/>
    </font>
    <font>
      <b/>
      <sz val="11"/>
      <color rgb="FF0000FF"/>
      <name val="Calibri"/>
      <family val="2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6BBE1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3">
    <xf numFmtId="0" fontId="0" fillId="0" borderId="0" xfId="0"/>
    <xf numFmtId="0" fontId="6" fillId="0" borderId="2" xfId="0" applyFont="1" applyBorder="1"/>
    <xf numFmtId="164" fontId="7" fillId="0" borderId="2" xfId="4" applyFont="1" applyBorder="1"/>
    <xf numFmtId="164" fontId="7" fillId="0" borderId="0" xfId="4" applyFont="1"/>
    <xf numFmtId="164" fontId="8" fillId="2" borderId="6" xfId="4" applyFont="1" applyFill="1" applyBorder="1" applyAlignment="1">
      <alignment horizontal="centerContinuous" vertical="center"/>
    </xf>
    <xf numFmtId="164" fontId="8" fillId="0" borderId="0" xfId="4" applyFont="1" applyAlignment="1">
      <alignment horizontal="center"/>
    </xf>
    <xf numFmtId="164" fontId="8" fillId="0" borderId="0" xfId="4" applyFont="1"/>
    <xf numFmtId="165" fontId="8" fillId="2" borderId="6" xfId="4" applyNumberFormat="1" applyFont="1" applyFill="1" applyBorder="1" applyAlignment="1">
      <alignment horizontal="center" vertical="center"/>
    </xf>
    <xf numFmtId="164" fontId="8" fillId="0" borderId="6" xfId="4" applyFont="1" applyBorder="1" applyAlignment="1">
      <alignment horizontal="left" vertical="center" wrapText="1"/>
    </xf>
    <xf numFmtId="166" fontId="8" fillId="0" borderId="6" xfId="5" applyNumberFormat="1" applyFont="1" applyFill="1" applyBorder="1" applyAlignment="1">
      <alignment vertical="center"/>
    </xf>
    <xf numFmtId="166" fontId="8" fillId="0" borderId="0" xfId="5" applyNumberFormat="1" applyFont="1" applyFill="1" applyBorder="1"/>
    <xf numFmtId="38" fontId="8" fillId="0" borderId="0" xfId="4" applyNumberFormat="1" applyFont="1"/>
    <xf numFmtId="167" fontId="8" fillId="0" borderId="6" xfId="5" applyNumberFormat="1" applyFont="1" applyFill="1" applyBorder="1" applyAlignment="1">
      <alignment vertical="center"/>
    </xf>
    <xf numFmtId="167" fontId="8" fillId="0" borderId="0" xfId="5" applyNumberFormat="1" applyFont="1" applyFill="1" applyBorder="1"/>
    <xf numFmtId="168" fontId="8" fillId="0" borderId="0" xfId="4" applyNumberFormat="1" applyFont="1"/>
    <xf numFmtId="164" fontId="9" fillId="0" borderId="0" xfId="4" applyFont="1"/>
    <xf numFmtId="164" fontId="8" fillId="2" borderId="6" xfId="4" applyFont="1" applyFill="1" applyBorder="1" applyAlignment="1">
      <alignment horizontal="centerContinuous" wrapText="1"/>
    </xf>
    <xf numFmtId="0" fontId="11" fillId="0" borderId="0" xfId="0" applyFont="1"/>
    <xf numFmtId="165" fontId="8" fillId="0" borderId="0" xfId="4" applyNumberFormat="1" applyFont="1" applyAlignment="1">
      <alignment horizontal="center"/>
    </xf>
    <xf numFmtId="169" fontId="7" fillId="0" borderId="0" xfId="6" applyNumberFormat="1" applyFont="1"/>
    <xf numFmtId="170" fontId="8" fillId="0" borderId="6" xfId="7" applyNumberFormat="1" applyFont="1" applyFill="1" applyBorder="1" applyAlignment="1">
      <alignment vertical="center"/>
    </xf>
    <xf numFmtId="170" fontId="8" fillId="0" borderId="0" xfId="7" applyNumberFormat="1" applyFont="1" applyFill="1" applyBorder="1"/>
    <xf numFmtId="164" fontId="8" fillId="0" borderId="7" xfId="4" applyFont="1" applyBorder="1" applyAlignment="1">
      <alignment vertical="center" wrapText="1"/>
    </xf>
    <xf numFmtId="167" fontId="8" fillId="0" borderId="8" xfId="5" applyNumberFormat="1" applyFont="1" applyFill="1" applyBorder="1" applyAlignment="1">
      <alignment vertical="center"/>
    </xf>
    <xf numFmtId="164" fontId="8" fillId="0" borderId="6" xfId="4" applyFont="1" applyBorder="1" applyAlignment="1">
      <alignment vertical="center" wrapText="1"/>
    </xf>
    <xf numFmtId="169" fontId="8" fillId="3" borderId="4" xfId="6" applyNumberFormat="1" applyFont="1" applyFill="1" applyBorder="1" applyAlignment="1">
      <alignment vertical="center"/>
    </xf>
    <xf numFmtId="169" fontId="8" fillId="3" borderId="6" xfId="6" applyNumberFormat="1" applyFont="1" applyFill="1" applyBorder="1" applyAlignment="1">
      <alignment vertical="center"/>
    </xf>
    <xf numFmtId="169" fontId="8" fillId="0" borderId="0" xfId="6" applyNumberFormat="1" applyFont="1" applyFill="1" applyBorder="1"/>
    <xf numFmtId="171" fontId="8" fillId="0" borderId="0" xfId="4" applyNumberFormat="1" applyFont="1"/>
    <xf numFmtId="172" fontId="7" fillId="0" borderId="0" xfId="6" applyNumberFormat="1" applyFont="1"/>
    <xf numFmtId="164" fontId="7" fillId="0" borderId="0" xfId="4" applyFont="1" applyAlignment="1">
      <alignment vertical="center"/>
    </xf>
    <xf numFmtId="164" fontId="7" fillId="0" borderId="0" xfId="4" applyFont="1" applyAlignment="1">
      <alignment wrapText="1"/>
    </xf>
    <xf numFmtId="164" fontId="7" fillId="0" borderId="0" xfId="4" applyFont="1" applyAlignment="1">
      <alignment horizontal="left" wrapText="1"/>
    </xf>
    <xf numFmtId="172" fontId="7" fillId="0" borderId="0" xfId="6" applyNumberFormat="1" applyFont="1" applyFill="1"/>
    <xf numFmtId="164" fontId="7" fillId="0" borderId="0" xfId="4" applyFont="1" applyAlignment="1">
      <alignment vertical="top" wrapText="1"/>
    </xf>
    <xf numFmtId="164" fontId="7" fillId="0" borderId="0" xfId="4" applyFont="1" applyAlignment="1">
      <alignment horizontal="left" vertical="top" wrapText="1"/>
    </xf>
    <xf numFmtId="164" fontId="12" fillId="0" borderId="0" xfId="4" applyFont="1" applyAlignment="1">
      <alignment vertical="top" wrapText="1"/>
    </xf>
    <xf numFmtId="164" fontId="12" fillId="0" borderId="0" xfId="4" applyFont="1" applyAlignment="1">
      <alignment horizontal="left" vertical="top" wrapText="1"/>
    </xf>
    <xf numFmtId="164" fontId="13" fillId="0" borderId="0" xfId="4" applyFont="1"/>
    <xf numFmtId="164" fontId="12" fillId="0" borderId="0" xfId="4" applyFont="1"/>
    <xf numFmtId="164" fontId="7" fillId="0" borderId="1" xfId="4" applyFont="1" applyBorder="1"/>
    <xf numFmtId="164" fontId="13" fillId="2" borderId="7" xfId="4" applyFont="1" applyFill="1" applyBorder="1" applyAlignment="1">
      <alignment horizontal="centerContinuous"/>
    </xf>
    <xf numFmtId="164" fontId="13" fillId="2" borderId="9" xfId="4" applyFont="1" applyFill="1" applyBorder="1" applyAlignment="1">
      <alignment horizontal="centerContinuous"/>
    </xf>
    <xf numFmtId="164" fontId="13" fillId="2" borderId="8" xfId="4" applyFont="1" applyFill="1" applyBorder="1" applyAlignment="1">
      <alignment horizontal="centerContinuous"/>
    </xf>
    <xf numFmtId="164" fontId="8" fillId="0" borderId="4" xfId="4" applyFont="1" applyBorder="1"/>
    <xf numFmtId="165" fontId="8" fillId="2" borderId="7" xfId="4" applyNumberFormat="1" applyFont="1" applyFill="1" applyBorder="1" applyAlignment="1">
      <alignment horizontal="center" vertical="center"/>
    </xf>
    <xf numFmtId="165" fontId="8" fillId="2" borderId="8" xfId="4" applyNumberFormat="1" applyFont="1" applyFill="1" applyBorder="1" applyAlignment="1">
      <alignment horizontal="center" vertical="center"/>
    </xf>
    <xf numFmtId="164" fontId="13" fillId="0" borderId="6" xfId="4" applyFont="1" applyBorder="1"/>
    <xf numFmtId="166" fontId="8" fillId="0" borderId="6" xfId="5" applyNumberFormat="1" applyFont="1" applyFill="1" applyBorder="1"/>
    <xf numFmtId="166" fontId="8" fillId="0" borderId="8" xfId="5" applyNumberFormat="1" applyFont="1" applyFill="1" applyBorder="1"/>
    <xf numFmtId="164" fontId="13" fillId="0" borderId="6" xfId="4" applyFont="1" applyBorder="1" applyAlignment="1">
      <alignment wrapText="1"/>
    </xf>
    <xf numFmtId="167" fontId="8" fillId="0" borderId="6" xfId="5" applyNumberFormat="1" applyFont="1" applyFill="1" applyBorder="1"/>
    <xf numFmtId="167" fontId="8" fillId="0" borderId="8" xfId="5" applyNumberFormat="1" applyFont="1" applyFill="1" applyBorder="1"/>
    <xf numFmtId="171" fontId="7" fillId="0" borderId="0" xfId="4" applyNumberFormat="1" applyFont="1"/>
    <xf numFmtId="0" fontId="13" fillId="0" borderId="12" xfId="0" applyFont="1" applyBorder="1"/>
    <xf numFmtId="0" fontId="13" fillId="0" borderId="13" xfId="0" applyFont="1" applyBorder="1"/>
    <xf numFmtId="0" fontId="13" fillId="0" borderId="4" xfId="0" applyFont="1" applyBorder="1"/>
    <xf numFmtId="169" fontId="8" fillId="0" borderId="8" xfId="6" applyNumberFormat="1" applyFont="1" applyFill="1" applyBorder="1"/>
    <xf numFmtId="169" fontId="8" fillId="0" borderId="6" xfId="6" applyNumberFormat="1" applyFont="1" applyFill="1" applyBorder="1"/>
    <xf numFmtId="164" fontId="15" fillId="0" borderId="0" xfId="4" applyFont="1"/>
    <xf numFmtId="169" fontId="9" fillId="0" borderId="0" xfId="6" applyNumberFormat="1" applyFont="1" applyFill="1" applyAlignment="1"/>
    <xf numFmtId="169" fontId="7" fillId="0" borderId="0" xfId="6" applyNumberFormat="1" applyFont="1" applyFill="1" applyAlignment="1">
      <alignment horizontal="center"/>
    </xf>
    <xf numFmtId="164" fontId="7" fillId="0" borderId="0" xfId="4" applyFont="1" applyAlignment="1">
      <alignment horizontal="center"/>
    </xf>
    <xf numFmtId="164" fontId="7" fillId="0" borderId="0" xfId="4" applyFont="1" applyAlignment="1">
      <alignment horizontal="right"/>
    </xf>
    <xf numFmtId="173" fontId="11" fillId="0" borderId="0" xfId="5" applyNumberFormat="1" applyFont="1"/>
    <xf numFmtId="0" fontId="16" fillId="0" borderId="0" xfId="0" applyFont="1"/>
    <xf numFmtId="0" fontId="17" fillId="0" borderId="12" xfId="0" applyFont="1" applyBorder="1" applyAlignment="1">
      <alignment vertical="center" wrapText="1"/>
    </xf>
    <xf numFmtId="0" fontId="17" fillId="0" borderId="9" xfId="0" applyFont="1" applyBorder="1" applyAlignment="1">
      <alignment horizontal="centerContinuous" vertical="center" wrapText="1"/>
    </xf>
    <xf numFmtId="0" fontId="17" fillId="0" borderId="8" xfId="0" applyFont="1" applyBorder="1" applyAlignment="1">
      <alignment horizontal="centerContinuous" vertical="center" wrapText="1"/>
    </xf>
    <xf numFmtId="0" fontId="16" fillId="0" borderId="13" xfId="0" applyFont="1" applyBorder="1"/>
    <xf numFmtId="14" fontId="16" fillId="2" borderId="7" xfId="0" applyNumberFormat="1" applyFont="1" applyFill="1" applyBorder="1" applyAlignment="1">
      <alignment horizontal="centerContinuous" vertical="center" wrapText="1"/>
    </xf>
    <xf numFmtId="14" fontId="16" fillId="2" borderId="9" xfId="0" applyNumberFormat="1" applyFont="1" applyFill="1" applyBorder="1" applyAlignment="1">
      <alignment horizontal="centerContinuous" vertical="center" wrapText="1"/>
    </xf>
    <xf numFmtId="14" fontId="16" fillId="2" borderId="8" xfId="0" applyNumberFormat="1" applyFont="1" applyFill="1" applyBorder="1" applyAlignment="1">
      <alignment horizontal="centerContinuous" vertical="center" wrapText="1"/>
    </xf>
    <xf numFmtId="0" fontId="16" fillId="2" borderId="7" xfId="0" applyFont="1" applyFill="1" applyBorder="1" applyAlignment="1">
      <alignment horizontal="centerContinuous" vertical="center" wrapText="1"/>
    </xf>
    <xf numFmtId="0" fontId="16" fillId="2" borderId="8" xfId="0" applyFont="1" applyFill="1" applyBorder="1" applyAlignment="1">
      <alignment horizontal="centerContinuous" vertical="center" wrapText="1"/>
    </xf>
    <xf numFmtId="0" fontId="16" fillId="0" borderId="3" xfId="0" applyFont="1" applyBorder="1"/>
    <xf numFmtId="0" fontId="16" fillId="2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9" fontId="16" fillId="0" borderId="6" xfId="3" applyFont="1" applyFill="1" applyBorder="1"/>
    <xf numFmtId="9" fontId="16" fillId="0" borderId="8" xfId="3" applyFont="1" applyFill="1" applyBorder="1"/>
    <xf numFmtId="0" fontId="16" fillId="0" borderId="1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/>
    <xf numFmtId="0" fontId="16" fillId="0" borderId="11" xfId="0" applyFont="1" applyBorder="1"/>
    <xf numFmtId="0" fontId="16" fillId="0" borderId="4" xfId="0" applyFont="1" applyBorder="1"/>
    <xf numFmtId="0" fontId="20" fillId="0" borderId="0" xfId="0" applyFont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17" fillId="0" borderId="7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8" xfId="0" applyFont="1" applyBorder="1" applyAlignment="1">
      <alignment horizontal="centerContinuous"/>
    </xf>
    <xf numFmtId="0" fontId="8" fillId="0" borderId="0" xfId="0" applyFont="1"/>
    <xf numFmtId="0" fontId="22" fillId="2" borderId="7" xfId="0" applyFont="1" applyFill="1" applyBorder="1" applyAlignment="1">
      <alignment horizontal="centerContinuous" wrapText="1"/>
    </xf>
    <xf numFmtId="0" fontId="22" fillId="2" borderId="9" xfId="0" applyFont="1" applyFill="1" applyBorder="1" applyAlignment="1">
      <alignment horizontal="centerContinuous" wrapText="1"/>
    </xf>
    <xf numFmtId="0" fontId="22" fillId="2" borderId="8" xfId="0" applyFont="1" applyFill="1" applyBorder="1" applyAlignment="1">
      <alignment horizontal="centerContinuous" wrapText="1"/>
    </xf>
    <xf numFmtId="174" fontId="13" fillId="2" borderId="3" xfId="0" quotePrefix="1" applyNumberFormat="1" applyFont="1" applyFill="1" applyBorder="1" applyAlignment="1">
      <alignment horizontal="centerContinuous" wrapText="1"/>
    </xf>
    <xf numFmtId="174" fontId="13" fillId="2" borderId="5" xfId="0" quotePrefix="1" applyNumberFormat="1" applyFont="1" applyFill="1" applyBorder="1" applyAlignment="1">
      <alignment horizontal="centerContinuous" wrapText="1"/>
    </xf>
    <xf numFmtId="174" fontId="13" fillId="2" borderId="10" xfId="0" quotePrefix="1" applyNumberFormat="1" applyFont="1" applyFill="1" applyBorder="1" applyAlignment="1">
      <alignment horizontal="centerContinuous" wrapText="1"/>
    </xf>
    <xf numFmtId="0" fontId="8" fillId="0" borderId="0" xfId="0" applyFont="1" applyAlignment="1">
      <alignment horizontal="center" wrapText="1"/>
    </xf>
    <xf numFmtId="0" fontId="13" fillId="2" borderId="7" xfId="0" applyFont="1" applyFill="1" applyBorder="1" applyAlignment="1">
      <alignment horizontal="centerContinuous" vertical="center" wrapText="1"/>
    </xf>
    <xf numFmtId="0" fontId="13" fillId="2" borderId="8" xfId="0" applyFont="1" applyFill="1" applyBorder="1" applyAlignment="1">
      <alignment horizontal="centerContinuous" vertical="center" wrapText="1"/>
    </xf>
    <xf numFmtId="0" fontId="13" fillId="2" borderId="6" xfId="0" applyFont="1" applyFill="1" applyBorder="1" applyAlignment="1">
      <alignment horizontal="centerContinuous" vertical="center" wrapText="1"/>
    </xf>
    <xf numFmtId="0" fontId="13" fillId="0" borderId="6" xfId="0" applyFont="1" applyBorder="1" applyAlignment="1">
      <alignment horizontal="right"/>
    </xf>
    <xf numFmtId="173" fontId="8" fillId="0" borderId="8" xfId="1" applyNumberFormat="1" applyFont="1" applyFill="1" applyBorder="1"/>
    <xf numFmtId="9" fontId="8" fillId="0" borderId="6" xfId="3" applyFont="1" applyFill="1" applyBorder="1"/>
    <xf numFmtId="170" fontId="8" fillId="0" borderId="6" xfId="2" applyNumberFormat="1" applyFont="1" applyFill="1" applyBorder="1"/>
    <xf numFmtId="168" fontId="8" fillId="0" borderId="6" xfId="1" applyNumberFormat="1" applyFont="1" applyFill="1" applyBorder="1"/>
    <xf numFmtId="9" fontId="23" fillId="0" borderId="0" xfId="3" applyFont="1" applyFill="1" applyBorder="1"/>
    <xf numFmtId="173" fontId="16" fillId="0" borderId="0" xfId="1" applyNumberFormat="1" applyFont="1"/>
    <xf numFmtId="174" fontId="13" fillId="2" borderId="7" xfId="0" quotePrefix="1" applyNumberFormat="1" applyFont="1" applyFill="1" applyBorder="1" applyAlignment="1">
      <alignment horizontal="centerContinuous" wrapText="1"/>
    </xf>
    <xf numFmtId="174" fontId="13" fillId="2" borderId="9" xfId="0" quotePrefix="1" applyNumberFormat="1" applyFont="1" applyFill="1" applyBorder="1" applyAlignment="1">
      <alignment horizontal="centerContinuous" wrapText="1"/>
    </xf>
    <xf numFmtId="174" fontId="13" fillId="2" borderId="8" xfId="0" quotePrefix="1" applyNumberFormat="1" applyFont="1" applyFill="1" applyBorder="1" applyAlignment="1">
      <alignment horizontal="centerContinuous" wrapText="1"/>
    </xf>
    <xf numFmtId="3" fontId="16" fillId="0" borderId="0" xfId="0" applyNumberFormat="1" applyFont="1"/>
    <xf numFmtId="175" fontId="16" fillId="0" borderId="0" xfId="0" applyNumberFormat="1" applyFont="1"/>
    <xf numFmtId="0" fontId="16" fillId="0" borderId="0" xfId="0" applyFont="1" applyAlignment="1">
      <alignment horizontal="right"/>
    </xf>
    <xf numFmtId="9" fontId="11" fillId="0" borderId="0" xfId="3" applyFont="1"/>
    <xf numFmtId="1" fontId="11" fillId="0" borderId="0" xfId="3" applyNumberFormat="1" applyFont="1"/>
    <xf numFmtId="1" fontId="11" fillId="0" borderId="0" xfId="3" applyNumberFormat="1" applyFont="1" applyFill="1"/>
    <xf numFmtId="9" fontId="11" fillId="0" borderId="5" xfId="3" applyFont="1" applyBorder="1"/>
    <xf numFmtId="0" fontId="11" fillId="0" borderId="5" xfId="0" applyFont="1" applyBorder="1"/>
    <xf numFmtId="9" fontId="24" fillId="0" borderId="0" xfId="3" applyFont="1" applyAlignment="1">
      <alignment horizontal="center"/>
    </xf>
    <xf numFmtId="1" fontId="11" fillId="0" borderId="0" xfId="3" applyNumberFormat="1" applyFont="1" applyBorder="1"/>
    <xf numFmtId="9" fontId="16" fillId="0" borderId="6" xfId="3" applyFont="1" applyFill="1" applyBorder="1" applyAlignment="1">
      <alignment horizontal="center" wrapText="1"/>
    </xf>
    <xf numFmtId="9" fontId="16" fillId="0" borderId="6" xfId="3" applyFont="1" applyFill="1" applyBorder="1" applyAlignment="1">
      <alignment horizontal="center"/>
    </xf>
    <xf numFmtId="9" fontId="16" fillId="0" borderId="6" xfId="3" applyFont="1" applyBorder="1" applyAlignment="1">
      <alignment horizontal="center"/>
    </xf>
    <xf numFmtId="9" fontId="16" fillId="0" borderId="6" xfId="3" applyFont="1" applyBorder="1" applyAlignment="1">
      <alignment horizontal="center" wrapText="1"/>
    </xf>
    <xf numFmtId="164" fontId="13" fillId="2" borderId="7" xfId="4" applyFont="1" applyFill="1" applyBorder="1" applyAlignment="1">
      <alignment horizontal="centerContinuous" vertical="center"/>
    </xf>
    <xf numFmtId="0" fontId="17" fillId="0" borderId="7" xfId="0" applyFont="1" applyBorder="1" applyAlignment="1">
      <alignment horizontal="centerContinuous" vertical="center"/>
    </xf>
    <xf numFmtId="9" fontId="25" fillId="0" borderId="0" xfId="0" applyNumberFormat="1" applyFont="1"/>
    <xf numFmtId="0" fontId="11" fillId="0" borderId="2" xfId="0" applyFont="1" applyBorder="1"/>
    <xf numFmtId="0" fontId="16" fillId="0" borderId="6" xfId="0" applyFont="1" applyBorder="1" applyAlignment="1">
      <alignment horizontal="center"/>
    </xf>
    <xf numFmtId="9" fontId="11" fillId="0" borderId="6" xfId="3" applyFont="1" applyFill="1" applyBorder="1" applyAlignment="1">
      <alignment horizontal="center" wrapText="1"/>
    </xf>
    <xf numFmtId="9" fontId="11" fillId="0" borderId="6" xfId="3" applyFont="1" applyFill="1" applyBorder="1" applyAlignment="1">
      <alignment horizontal="center"/>
    </xf>
    <xf numFmtId="1" fontId="11" fillId="0" borderId="7" xfId="3" applyNumberFormat="1" applyFont="1" applyFill="1" applyBorder="1" applyAlignment="1">
      <alignment horizontal="center" wrapText="1"/>
    </xf>
    <xf numFmtId="1" fontId="16" fillId="0" borderId="7" xfId="3" applyNumberFormat="1" applyFont="1" applyFill="1" applyBorder="1" applyAlignment="1">
      <alignment horizontal="center" wrapText="1"/>
    </xf>
    <xf numFmtId="9" fontId="11" fillId="0" borderId="8" xfId="3" applyFont="1" applyFill="1" applyBorder="1" applyAlignment="1">
      <alignment horizontal="center" wrapText="1"/>
    </xf>
    <xf numFmtId="9" fontId="16" fillId="0" borderId="8" xfId="3" applyFont="1" applyFill="1" applyBorder="1" applyAlignment="1">
      <alignment horizontal="center" wrapText="1"/>
    </xf>
    <xf numFmtId="1" fontId="16" fillId="0" borderId="11" xfId="3" applyNumberFormat="1" applyFont="1" applyFill="1" applyBorder="1" applyAlignment="1">
      <alignment horizontal="center" vertical="center"/>
    </xf>
    <xf numFmtId="1" fontId="16" fillId="0" borderId="11" xfId="3" applyNumberFormat="1" applyFont="1" applyFill="1" applyBorder="1" applyAlignment="1">
      <alignment horizontal="center"/>
    </xf>
    <xf numFmtId="1" fontId="11" fillId="0" borderId="11" xfId="3" applyNumberFormat="1" applyFont="1" applyFill="1" applyBorder="1" applyAlignment="1">
      <alignment horizontal="center"/>
    </xf>
    <xf numFmtId="1" fontId="11" fillId="0" borderId="11" xfId="3" applyNumberFormat="1" applyFont="1" applyFill="1" applyBorder="1" applyAlignment="1">
      <alignment horizontal="right"/>
    </xf>
    <xf numFmtId="1" fontId="16" fillId="0" borderId="11" xfId="3" applyNumberFormat="1" applyFont="1" applyFill="1" applyBorder="1" applyAlignment="1">
      <alignment horizontal="right"/>
    </xf>
    <xf numFmtId="0" fontId="13" fillId="4" borderId="8" xfId="0" applyFont="1" applyFill="1" applyBorder="1" applyAlignment="1">
      <alignment horizontal="centerContinuous" vertical="center" wrapText="1"/>
    </xf>
    <xf numFmtId="0" fontId="26" fillId="4" borderId="6" xfId="0" applyFont="1" applyFill="1" applyBorder="1" applyAlignment="1">
      <alignment horizontal="centerContinuous"/>
    </xf>
    <xf numFmtId="0" fontId="16" fillId="4" borderId="6" xfId="0" applyFont="1" applyFill="1" applyBorder="1" applyAlignment="1">
      <alignment horizontal="centerContinuous"/>
    </xf>
    <xf numFmtId="9" fontId="26" fillId="4" borderId="8" xfId="3" applyFont="1" applyFill="1" applyBorder="1" applyAlignment="1">
      <alignment horizontal="center" vertical="center" wrapText="1"/>
    </xf>
    <xf numFmtId="9" fontId="26" fillId="4" borderId="6" xfId="3" applyFont="1" applyFill="1" applyBorder="1" applyAlignment="1">
      <alignment horizontal="center" vertical="center"/>
    </xf>
    <xf numFmtId="9" fontId="26" fillId="4" borderId="6" xfId="3" applyFont="1" applyFill="1" applyBorder="1" applyAlignment="1">
      <alignment horizontal="center" vertical="center" wrapText="1"/>
    </xf>
    <xf numFmtId="9" fontId="16" fillId="4" borderId="6" xfId="3" applyFont="1" applyFill="1" applyBorder="1" applyAlignment="1">
      <alignment horizontal="center" vertical="center"/>
    </xf>
    <xf numFmtId="9" fontId="16" fillId="4" borderId="6" xfId="3" applyFont="1" applyFill="1" applyBorder="1" applyAlignment="1">
      <alignment horizontal="center" vertical="center" wrapText="1"/>
    </xf>
    <xf numFmtId="1" fontId="16" fillId="4" borderId="7" xfId="3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/>
    </xf>
    <xf numFmtId="9" fontId="11" fillId="3" borderId="6" xfId="3" applyFont="1" applyFill="1" applyBorder="1" applyAlignment="1">
      <alignment horizontal="center" wrapText="1"/>
    </xf>
    <xf numFmtId="9" fontId="11" fillId="3" borderId="6" xfId="3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9" fontId="11" fillId="3" borderId="8" xfId="3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/>
    </xf>
    <xf numFmtId="173" fontId="8" fillId="3" borderId="8" xfId="1" applyNumberFormat="1" applyFont="1" applyFill="1" applyBorder="1"/>
    <xf numFmtId="9" fontId="8" fillId="3" borderId="6" xfId="3" applyFont="1" applyFill="1" applyBorder="1"/>
    <xf numFmtId="170" fontId="8" fillId="3" borderId="6" xfId="2" applyNumberFormat="1" applyFont="1" applyFill="1" applyBorder="1"/>
    <xf numFmtId="0" fontId="16" fillId="3" borderId="6" xfId="0" applyFont="1" applyFill="1" applyBorder="1" applyAlignment="1">
      <alignment vertical="center" wrapText="1"/>
    </xf>
    <xf numFmtId="9" fontId="16" fillId="3" borderId="6" xfId="3" applyFont="1" applyFill="1" applyBorder="1" applyAlignment="1">
      <alignment vertical="center" wrapText="1"/>
    </xf>
    <xf numFmtId="9" fontId="16" fillId="3" borderId="7" xfId="3" applyFont="1" applyFill="1" applyBorder="1" applyAlignment="1">
      <alignment vertical="center" wrapText="1"/>
    </xf>
    <xf numFmtId="176" fontId="27" fillId="0" borderId="0" xfId="0" applyNumberFormat="1" applyFont="1"/>
    <xf numFmtId="164" fontId="8" fillId="2" borderId="1" xfId="4" applyFont="1" applyFill="1" applyBorder="1" applyAlignment="1">
      <alignment horizontal="centerContinuous" wrapText="1"/>
    </xf>
    <xf numFmtId="165" fontId="8" fillId="4" borderId="6" xfId="4" applyNumberFormat="1" applyFont="1" applyFill="1" applyBorder="1" applyAlignment="1">
      <alignment horizontal="center" vertical="center"/>
    </xf>
    <xf numFmtId="14" fontId="26" fillId="2" borderId="7" xfId="0" applyNumberFormat="1" applyFont="1" applyFill="1" applyBorder="1" applyAlignment="1">
      <alignment horizontal="centerContinuous" vertical="center" wrapText="1"/>
    </xf>
    <xf numFmtId="9" fontId="8" fillId="0" borderId="8" xfId="3" applyFont="1" applyFill="1" applyBorder="1"/>
    <xf numFmtId="9" fontId="8" fillId="3" borderId="6" xfId="3" applyFont="1" applyFill="1" applyBorder="1" applyAlignment="1">
      <alignment vertical="center" wrapText="1"/>
    </xf>
    <xf numFmtId="9" fontId="8" fillId="3" borderId="7" xfId="3" applyFont="1" applyFill="1" applyBorder="1" applyAlignment="1">
      <alignment vertical="center" wrapText="1"/>
    </xf>
    <xf numFmtId="0" fontId="16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169" fontId="8" fillId="0" borderId="7" xfId="6" applyNumberFormat="1" applyFont="1" applyFill="1" applyBorder="1"/>
    <xf numFmtId="169" fontId="8" fillId="0" borderId="1" xfId="6" applyNumberFormat="1" applyFont="1" applyFill="1" applyBorder="1"/>
    <xf numFmtId="169" fontId="8" fillId="0" borderId="6" xfId="6" applyNumberFormat="1" applyFont="1" applyFill="1" applyBorder="1" applyAlignment="1"/>
    <xf numFmtId="169" fontId="8" fillId="0" borderId="4" xfId="6" applyNumberFormat="1" applyFont="1" applyFill="1" applyBorder="1"/>
    <xf numFmtId="9" fontId="7" fillId="0" borderId="6" xfId="3" applyFont="1" applyFill="1" applyBorder="1" applyAlignment="1">
      <alignment horizontal="center" wrapText="1"/>
    </xf>
    <xf numFmtId="9" fontId="7" fillId="0" borderId="6" xfId="3" applyFont="1" applyFill="1" applyBorder="1" applyAlignment="1">
      <alignment horizontal="center"/>
    </xf>
    <xf numFmtId="1" fontId="7" fillId="0" borderId="7" xfId="3" applyNumberFormat="1" applyFont="1" applyFill="1" applyBorder="1" applyAlignment="1">
      <alignment horizontal="center" wrapText="1"/>
    </xf>
    <xf numFmtId="9" fontId="7" fillId="0" borderId="8" xfId="3" applyFont="1" applyFill="1" applyBorder="1" applyAlignment="1">
      <alignment horizontal="center" wrapText="1"/>
    </xf>
    <xf numFmtId="170" fontId="8" fillId="0" borderId="4" xfId="7" applyNumberFormat="1" applyFont="1" applyFill="1" applyBorder="1" applyAlignment="1">
      <alignment vertical="center"/>
    </xf>
    <xf numFmtId="169" fontId="28" fillId="0" borderId="0" xfId="6" applyNumberFormat="1" applyFont="1" applyFill="1" applyAlignment="1"/>
    <xf numFmtId="0" fontId="13" fillId="2" borderId="7" xfId="0" applyFont="1" applyFill="1" applyBorder="1" applyAlignment="1">
      <alignment horizontal="center" wrapText="1"/>
    </xf>
  </cellXfs>
  <cellStyles count="9">
    <cellStyle name="Comma" xfId="1" builtinId="3"/>
    <cellStyle name="Comma 2" xfId="5" xr:uid="{BB11DEB4-153D-4370-872B-398C28A5FADA}"/>
    <cellStyle name="Currency" xfId="2" builtinId="4"/>
    <cellStyle name="Currency 2" xfId="7" xr:uid="{52C7C099-D34C-4CF4-A628-36F58A2187FE}"/>
    <cellStyle name="Normal" xfId="0" builtinId="0"/>
    <cellStyle name="Normal 2" xfId="4" xr:uid="{41FF1DE7-595C-477C-AFFE-9ADAF90AB7C2}"/>
    <cellStyle name="Percent" xfId="3" builtinId="5"/>
    <cellStyle name="Percent 2" xfId="6" xr:uid="{0CA1C355-E937-45C1-A7A6-27B557E63552}"/>
    <cellStyle name="Percent 3" xfId="8" xr:uid="{D4A61AB3-D3BF-4A1F-84DD-86C02EA7E378}"/>
  </cellStyles>
  <dxfs count="0"/>
  <tableStyles count="0" defaultTableStyle="TableStyleMedium2" defaultPivotStyle="PivotStyleLight16"/>
  <colors>
    <mruColors>
      <color rgb="FF96BBE1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rhorton-my.sharepoint.com/Users/Sam/Jun14/Financials06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\Jun14\Financials06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ULER"/>
      <sheetName val="MONTH"/>
      <sheetName val="YTD LAST"/>
      <sheetName val="SEC"/>
      <sheetName val="YTDsum"/>
      <sheetName val="Monthsum"/>
      <sheetName val="YTDLASTMONTHsum"/>
      <sheetName val="sumfin"/>
      <sheetName val="cosrec"/>
      <sheetName val="ISALL rec"/>
      <sheetName val="Corp"/>
      <sheetName val="Sheet1"/>
      <sheetName val="monthly"/>
      <sheetName val="old cosrec"/>
      <sheetName val="Cosrec QTR"/>
      <sheetName val="unposted"/>
      <sheetName val="Crown_dl"/>
      <sheetName val="hbbs_sum"/>
      <sheetName val="hbbs_adj"/>
      <sheetName val="hbbs_dl"/>
      <sheetName val="hbis_sum"/>
      <sheetName val="hbis_adj"/>
      <sheetName val="hbis_dl"/>
      <sheetName val="fsbs_dl"/>
      <sheetName val="fsis_dl"/>
      <sheetName val="city_is_dl"/>
      <sheetName val="city_bs_dl"/>
      <sheetName val="Notes"/>
      <sheetName val="windemere_dl"/>
      <sheetName val="YTDsum (2)"/>
      <sheetName val="Sox FS Check"/>
      <sheetName val="fs check bs_dl"/>
      <sheetName val="fs check is_dl "/>
      <sheetName val="Crown_dl for SOX"/>
      <sheetName val="S&amp;P"/>
      <sheetName val="Proforma"/>
      <sheetName val="alloc_credit"/>
      <sheetName val="Sepopcom"/>
      <sheetName val="Acct by div"/>
    </sheetNames>
    <sheetDataSet>
      <sheetData sheetId="0"/>
      <sheetData sheetId="1">
        <row r="270">
          <cell r="CJ270">
            <v>6047540.070000045</v>
          </cell>
        </row>
      </sheetData>
      <sheetData sheetId="2"/>
      <sheetData sheetId="3"/>
      <sheetData sheetId="4">
        <row r="209">
          <cell r="D209">
            <v>44331867.620000035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BA15">
            <v>-14353.993330000001</v>
          </cell>
        </row>
      </sheetData>
      <sheetData sheetId="15">
        <row r="64">
          <cell r="F6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A3" t="str">
            <v>Atlanta</v>
          </cell>
          <cell r="B3" t="str">
            <v xml:space="preserve">Atlanta </v>
          </cell>
          <cell r="C3">
            <v>259.50715082500017</v>
          </cell>
        </row>
        <row r="4">
          <cell r="A4" t="str">
            <v>Birmingham</v>
          </cell>
          <cell r="B4" t="str">
            <v xml:space="preserve">Birmingham </v>
          </cell>
          <cell r="C4">
            <v>5.8288469124996425</v>
          </cell>
        </row>
        <row r="5">
          <cell r="A5" t="str">
            <v>Central Carolinas</v>
          </cell>
          <cell r="B5" t="str">
            <v xml:space="preserve">Central Carolina </v>
          </cell>
          <cell r="C5">
            <v>71.609545800181593</v>
          </cell>
        </row>
        <row r="6">
          <cell r="A6" t="str">
            <v>Charlotte</v>
          </cell>
          <cell r="B6" t="str">
            <v xml:space="preserve">Charlotte </v>
          </cell>
          <cell r="C6">
            <v>-291.3546244936669</v>
          </cell>
        </row>
        <row r="7">
          <cell r="A7" t="str">
            <v>Coastal Carolina</v>
          </cell>
          <cell r="B7" t="str">
            <v xml:space="preserve">Coastal Carolina </v>
          </cell>
          <cell r="C7">
            <v>418.05709620500056</v>
          </cell>
        </row>
        <row r="8">
          <cell r="A8" t="str">
            <v>Greenville</v>
          </cell>
          <cell r="B8" t="str">
            <v xml:space="preserve">Greenville </v>
          </cell>
          <cell r="C8">
            <v>170.86513148333347</v>
          </cell>
        </row>
        <row r="9">
          <cell r="A9" t="str">
            <v>Huntsville</v>
          </cell>
          <cell r="B9" t="str">
            <v xml:space="preserve">Huntsville </v>
          </cell>
          <cell r="C9">
            <v>1.1363000000000001</v>
          </cell>
        </row>
        <row r="10">
          <cell r="A10" t="str">
            <v>Melbourne</v>
          </cell>
          <cell r="B10" t="str">
            <v xml:space="preserve">Melbourne </v>
          </cell>
          <cell r="C10">
            <v>218.03431520833323</v>
          </cell>
        </row>
        <row r="11">
          <cell r="A11" t="str">
            <v>Mobile</v>
          </cell>
          <cell r="B11" t="str">
            <v xml:space="preserve">Mobile - NW Florida </v>
          </cell>
          <cell r="C11">
            <v>115.28600947281367</v>
          </cell>
        </row>
        <row r="12">
          <cell r="A12" t="str">
            <v>Florida North</v>
          </cell>
          <cell r="B12" t="str">
            <v xml:space="preserve">North Florida </v>
          </cell>
          <cell r="C12">
            <v>412.95764027500064</v>
          </cell>
        </row>
        <row r="13">
          <cell r="A13" t="str">
            <v>Orlando</v>
          </cell>
          <cell r="B13" t="str">
            <v xml:space="preserve">Orlando </v>
          </cell>
          <cell r="C13">
            <v>-948.29327765624976</v>
          </cell>
        </row>
        <row r="14">
          <cell r="A14" t="str">
            <v>Tampa</v>
          </cell>
          <cell r="B14" t="str">
            <v xml:space="preserve">Tampa </v>
          </cell>
          <cell r="C14">
            <v>153.38294700749987</v>
          </cell>
        </row>
        <row r="15">
          <cell r="A15" t="str">
            <v>florida south</v>
          </cell>
          <cell r="B15" t="str">
            <v xml:space="preserve">South Florida </v>
          </cell>
          <cell r="C15">
            <v>1261.2301486623473</v>
          </cell>
        </row>
        <row r="16">
          <cell r="A16" t="str">
            <v>East Region Adjustments</v>
          </cell>
          <cell r="B16" t="str">
            <v>East Region Adjustment</v>
          </cell>
          <cell r="C16">
            <v>0</v>
          </cell>
        </row>
        <row r="17">
          <cell r="A17" t="str">
            <v>East Region Total</v>
          </cell>
          <cell r="B17" t="str">
            <v xml:space="preserve">East Region Auld </v>
          </cell>
          <cell r="C17">
            <v>1848.2472297020599</v>
          </cell>
        </row>
        <row r="19">
          <cell r="A19" t="str">
            <v>Chicago</v>
          </cell>
          <cell r="B19" t="str">
            <v xml:space="preserve">Chicago </v>
          </cell>
          <cell r="C19">
            <v>-948.53061852576604</v>
          </cell>
        </row>
        <row r="20">
          <cell r="A20" t="str">
            <v>Denver</v>
          </cell>
          <cell r="B20" t="str">
            <v xml:space="preserve">Denver </v>
          </cell>
          <cell r="C20">
            <v>462.85011644208595</v>
          </cell>
        </row>
        <row r="21">
          <cell r="A21" t="str">
            <v>Las Vegas</v>
          </cell>
          <cell r="B21" t="str">
            <v xml:space="preserve">Las Vegas </v>
          </cell>
          <cell r="C21">
            <v>1876.0107997458381</v>
          </cell>
        </row>
        <row r="22">
          <cell r="A22" t="str">
            <v>Maryland</v>
          </cell>
          <cell r="B22" t="str">
            <v xml:space="preserve">Maryland </v>
          </cell>
          <cell r="C22">
            <v>-43.025628958334032</v>
          </cell>
        </row>
        <row r="23">
          <cell r="A23" t="str">
            <v>Minnesota</v>
          </cell>
          <cell r="B23" t="str">
            <v xml:space="preserve">Minnesota </v>
          </cell>
          <cell r="C23">
            <v>261.18247774583455</v>
          </cell>
        </row>
        <row r="24">
          <cell r="A24" t="str">
            <v>New Jersey</v>
          </cell>
          <cell r="B24" t="str">
            <v xml:space="preserve">NJ PA </v>
          </cell>
          <cell r="C24">
            <v>-361.2185106458337</v>
          </cell>
        </row>
        <row r="25">
          <cell r="A25" t="str">
            <v>Virginia</v>
          </cell>
          <cell r="B25" t="str">
            <v xml:space="preserve">Virginia </v>
          </cell>
          <cell r="C25">
            <v>717.06614824583346</v>
          </cell>
        </row>
        <row r="26">
          <cell r="A26" t="str">
            <v>North Region Adjustments</v>
          </cell>
          <cell r="B26" t="str">
            <v>North Region Adjustment</v>
          </cell>
          <cell r="C26">
            <v>0</v>
          </cell>
        </row>
        <row r="27">
          <cell r="A27" t="str">
            <v>North Region Total</v>
          </cell>
          <cell r="B27" t="str">
            <v xml:space="preserve">N Region Seagraves </v>
          </cell>
          <cell r="C27">
            <v>1964.3347840496467</v>
          </cell>
        </row>
        <row r="29">
          <cell r="A29" t="str">
            <v>Austin</v>
          </cell>
          <cell r="B29" t="str">
            <v xml:space="preserve">Austin </v>
          </cell>
          <cell r="C29">
            <v>2519.1263218724248</v>
          </cell>
        </row>
        <row r="30">
          <cell r="A30" t="str">
            <v>DFW East</v>
          </cell>
          <cell r="B30" t="str">
            <v xml:space="preserve">DFW East </v>
          </cell>
          <cell r="C30">
            <v>991.59519261057062</v>
          </cell>
        </row>
        <row r="31">
          <cell r="A31" t="str">
            <v>DFW West</v>
          </cell>
          <cell r="B31" t="str">
            <v xml:space="preserve">DFW West </v>
          </cell>
          <cell r="C31">
            <v>509.58932234013838</v>
          </cell>
        </row>
        <row r="32">
          <cell r="A32" t="str">
            <v>Houston</v>
          </cell>
          <cell r="B32" t="str">
            <v xml:space="preserve">Houston </v>
          </cell>
          <cell r="C32">
            <v>1593.0852617624994</v>
          </cell>
        </row>
        <row r="33">
          <cell r="A33" t="str">
            <v>New Mexico</v>
          </cell>
          <cell r="B33" t="str">
            <v xml:space="preserve">New Mexico </v>
          </cell>
          <cell r="C33">
            <v>805.56793453333739</v>
          </cell>
        </row>
        <row r="34">
          <cell r="A34" t="str">
            <v>Phoenix</v>
          </cell>
          <cell r="B34" t="str">
            <v xml:space="preserve">Phoenix </v>
          </cell>
          <cell r="C34">
            <v>-74.430867926165192</v>
          </cell>
        </row>
        <row r="35">
          <cell r="A35" t="str">
            <v>San Antonio</v>
          </cell>
          <cell r="B35" t="str">
            <v xml:space="preserve">San Antonio </v>
          </cell>
          <cell r="C35">
            <v>693.77339118124951</v>
          </cell>
        </row>
        <row r="36">
          <cell r="A36" t="str">
            <v>Tucson</v>
          </cell>
          <cell r="B36" t="str">
            <v xml:space="preserve">Tucson </v>
          </cell>
          <cell r="C36">
            <v>48.899666273650773</v>
          </cell>
        </row>
        <row r="37">
          <cell r="A37" t="str">
            <v>South Region Total</v>
          </cell>
          <cell r="B37" t="str">
            <v xml:space="preserve">S Region Horton </v>
          </cell>
          <cell r="C37">
            <v>7087.2062226477055</v>
          </cell>
        </row>
        <row r="39">
          <cell r="A39" t="str">
            <v>Hawaii</v>
          </cell>
          <cell r="B39" t="str">
            <v xml:space="preserve">Hawaii </v>
          </cell>
          <cell r="C39">
            <v>601.29505045208305</v>
          </cell>
        </row>
        <row r="40">
          <cell r="A40" t="str">
            <v>East Kapolei</v>
          </cell>
          <cell r="B40" t="str">
            <v xml:space="preserve">East Kapolei </v>
          </cell>
          <cell r="C40">
            <v>-459.11054166666599</v>
          </cell>
        </row>
        <row r="41">
          <cell r="A41" t="str">
            <v>Northern California</v>
          </cell>
          <cell r="B41" t="str">
            <v xml:space="preserve">Northern California </v>
          </cell>
          <cell r="C41">
            <v>1773.7208334464383</v>
          </cell>
        </row>
        <row r="42">
          <cell r="A42" t="str">
            <v>Portland</v>
          </cell>
          <cell r="B42" t="str">
            <v xml:space="preserve">Portland </v>
          </cell>
          <cell r="C42">
            <v>-859.02658168125004</v>
          </cell>
        </row>
        <row r="43">
          <cell r="A43" t="str">
            <v>Salt Lake City</v>
          </cell>
          <cell r="B43" t="str">
            <v xml:space="preserve">Salt Lake City </v>
          </cell>
          <cell r="C43">
            <v>216.24916767439584</v>
          </cell>
        </row>
        <row r="44">
          <cell r="A44" t="str">
            <v>South Coast Inland Empire</v>
          </cell>
          <cell r="B44" t="str">
            <v xml:space="preserve">SCIE </v>
          </cell>
          <cell r="C44">
            <v>1442.4845183333362</v>
          </cell>
        </row>
        <row r="45">
          <cell r="A45" t="str">
            <v>Seattle</v>
          </cell>
          <cell r="B45" t="str">
            <v xml:space="preserve">Seattle </v>
          </cell>
          <cell r="C45">
            <v>1692.5623078845872</v>
          </cell>
        </row>
        <row r="46">
          <cell r="A46" t="str">
            <v>Simi Valley</v>
          </cell>
          <cell r="B46" t="str">
            <v xml:space="preserve">Simi Valley </v>
          </cell>
          <cell r="C46">
            <v>-765.42858324245492</v>
          </cell>
        </row>
        <row r="47">
          <cell r="A47" t="str">
            <v>West Region Total</v>
          </cell>
          <cell r="B47" t="str">
            <v xml:space="preserve">W Region Chambers </v>
          </cell>
          <cell r="C47">
            <v>3642.7461712004656</v>
          </cell>
        </row>
        <row r="49">
          <cell r="A49" t="str">
            <v>Internal Total</v>
          </cell>
          <cell r="B49" t="str">
            <v xml:space="preserve">Total Homebuilding </v>
          </cell>
          <cell r="C49">
            <v>14542.534407599987</v>
          </cell>
        </row>
      </sheetData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ULER"/>
      <sheetName val="MONTH"/>
      <sheetName val="YTD LAST"/>
      <sheetName val="SEC"/>
      <sheetName val="YTDsum"/>
      <sheetName val="Monthsum"/>
      <sheetName val="YTDLASTMONTHsum"/>
      <sheetName val="sumfin"/>
      <sheetName val="cosrec"/>
      <sheetName val="ISALL rec"/>
      <sheetName val="Corp"/>
      <sheetName val="Sheet1"/>
      <sheetName val="monthly"/>
      <sheetName val="old cosrec"/>
      <sheetName val="Cosrec QTR"/>
      <sheetName val="unposted"/>
      <sheetName val="Crown_dl"/>
      <sheetName val="hbbs_sum"/>
      <sheetName val="hbbs_adj"/>
      <sheetName val="hbbs_dl"/>
      <sheetName val="hbis_sum"/>
      <sheetName val="hbis_adj"/>
      <sheetName val="hbis_dl"/>
      <sheetName val="fsbs_dl"/>
      <sheetName val="fsis_dl"/>
      <sheetName val="city_is_dl"/>
      <sheetName val="city_bs_dl"/>
      <sheetName val="Notes"/>
      <sheetName val="windemere_dl"/>
      <sheetName val="YTDsum (2)"/>
      <sheetName val="Sox FS Check"/>
      <sheetName val="fs check bs_dl"/>
      <sheetName val="fs check is_dl "/>
      <sheetName val="Crown_dl for SOX"/>
      <sheetName val="S&amp;P"/>
      <sheetName val="Proforma"/>
      <sheetName val="alloc_credit"/>
      <sheetName val="Sepopcom"/>
      <sheetName val="Acct by div"/>
    </sheetNames>
    <sheetDataSet>
      <sheetData sheetId="0"/>
      <sheetData sheetId="1">
        <row r="270">
          <cell r="CJ270">
            <v>6047540.070000045</v>
          </cell>
        </row>
      </sheetData>
      <sheetData sheetId="2"/>
      <sheetData sheetId="3"/>
      <sheetData sheetId="4">
        <row r="209">
          <cell r="D209">
            <v>44331867.620000035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BA15">
            <v>-14353.993330000001</v>
          </cell>
        </row>
      </sheetData>
      <sheetData sheetId="15">
        <row r="64">
          <cell r="F6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A3" t="str">
            <v>Atlanta</v>
          </cell>
          <cell r="B3" t="str">
            <v xml:space="preserve">Atlanta </v>
          </cell>
          <cell r="C3">
            <v>259.50715082500017</v>
          </cell>
        </row>
        <row r="4">
          <cell r="A4" t="str">
            <v>Birmingham</v>
          </cell>
          <cell r="B4" t="str">
            <v xml:space="preserve">Birmingham </v>
          </cell>
          <cell r="C4">
            <v>5.8288469124996425</v>
          </cell>
        </row>
        <row r="5">
          <cell r="A5" t="str">
            <v>Central Carolinas</v>
          </cell>
          <cell r="B5" t="str">
            <v xml:space="preserve">Central Carolina </v>
          </cell>
          <cell r="C5">
            <v>71.609545800181593</v>
          </cell>
        </row>
        <row r="6">
          <cell r="A6" t="str">
            <v>Charlotte</v>
          </cell>
          <cell r="B6" t="str">
            <v xml:space="preserve">Charlotte </v>
          </cell>
          <cell r="C6">
            <v>-291.3546244936669</v>
          </cell>
        </row>
        <row r="7">
          <cell r="A7" t="str">
            <v>Coastal Carolina</v>
          </cell>
          <cell r="B7" t="str">
            <v xml:space="preserve">Coastal Carolina </v>
          </cell>
          <cell r="C7">
            <v>418.05709620500056</v>
          </cell>
        </row>
        <row r="8">
          <cell r="A8" t="str">
            <v>Greenville</v>
          </cell>
          <cell r="B8" t="str">
            <v xml:space="preserve">Greenville </v>
          </cell>
          <cell r="C8">
            <v>170.86513148333347</v>
          </cell>
        </row>
        <row r="9">
          <cell r="A9" t="str">
            <v>Huntsville</v>
          </cell>
          <cell r="B9" t="str">
            <v xml:space="preserve">Huntsville </v>
          </cell>
          <cell r="C9">
            <v>1.1363000000000001</v>
          </cell>
        </row>
        <row r="10">
          <cell r="A10" t="str">
            <v>Melbourne</v>
          </cell>
          <cell r="B10" t="str">
            <v xml:space="preserve">Melbourne </v>
          </cell>
          <cell r="C10">
            <v>218.03431520833323</v>
          </cell>
        </row>
        <row r="11">
          <cell r="A11" t="str">
            <v>Mobile</v>
          </cell>
          <cell r="B11" t="str">
            <v xml:space="preserve">Mobile - NW Florida </v>
          </cell>
          <cell r="C11">
            <v>115.28600947281367</v>
          </cell>
        </row>
        <row r="12">
          <cell r="A12" t="str">
            <v>Florida North</v>
          </cell>
          <cell r="B12" t="str">
            <v xml:space="preserve">North Florida </v>
          </cell>
          <cell r="C12">
            <v>412.95764027500064</v>
          </cell>
        </row>
        <row r="13">
          <cell r="A13" t="str">
            <v>Orlando</v>
          </cell>
          <cell r="B13" t="str">
            <v xml:space="preserve">Orlando </v>
          </cell>
          <cell r="C13">
            <v>-948.29327765624976</v>
          </cell>
        </row>
        <row r="14">
          <cell r="A14" t="str">
            <v>Tampa</v>
          </cell>
          <cell r="B14" t="str">
            <v xml:space="preserve">Tampa </v>
          </cell>
          <cell r="C14">
            <v>153.38294700749987</v>
          </cell>
        </row>
        <row r="15">
          <cell r="A15" t="str">
            <v>florida south</v>
          </cell>
          <cell r="B15" t="str">
            <v xml:space="preserve">South Florida </v>
          </cell>
          <cell r="C15">
            <v>1261.2301486623473</v>
          </cell>
        </row>
        <row r="16">
          <cell r="A16" t="str">
            <v>East Region Adjustments</v>
          </cell>
          <cell r="B16" t="str">
            <v>East Region Adjustment</v>
          </cell>
          <cell r="C16">
            <v>0</v>
          </cell>
        </row>
        <row r="17">
          <cell r="A17" t="str">
            <v>East Region Total</v>
          </cell>
          <cell r="B17" t="str">
            <v xml:space="preserve">East Region Auld </v>
          </cell>
          <cell r="C17">
            <v>1848.2472297020599</v>
          </cell>
        </row>
        <row r="19">
          <cell r="A19" t="str">
            <v>Chicago</v>
          </cell>
          <cell r="B19" t="str">
            <v xml:space="preserve">Chicago </v>
          </cell>
          <cell r="C19">
            <v>-948.53061852576604</v>
          </cell>
        </row>
        <row r="20">
          <cell r="A20" t="str">
            <v>Denver</v>
          </cell>
          <cell r="B20" t="str">
            <v xml:space="preserve">Denver </v>
          </cell>
          <cell r="C20">
            <v>462.85011644208595</v>
          </cell>
        </row>
        <row r="21">
          <cell r="A21" t="str">
            <v>Las Vegas</v>
          </cell>
          <cell r="B21" t="str">
            <v xml:space="preserve">Las Vegas </v>
          </cell>
          <cell r="C21">
            <v>1876.0107997458381</v>
          </cell>
        </row>
        <row r="22">
          <cell r="A22" t="str">
            <v>Maryland</v>
          </cell>
          <cell r="B22" t="str">
            <v xml:space="preserve">Maryland </v>
          </cell>
          <cell r="C22">
            <v>-43.025628958334032</v>
          </cell>
        </row>
        <row r="23">
          <cell r="A23" t="str">
            <v>Minnesota</v>
          </cell>
          <cell r="B23" t="str">
            <v xml:space="preserve">Minnesota </v>
          </cell>
          <cell r="C23">
            <v>261.18247774583455</v>
          </cell>
        </row>
        <row r="24">
          <cell r="A24" t="str">
            <v>New Jersey</v>
          </cell>
          <cell r="B24" t="str">
            <v xml:space="preserve">NJ PA </v>
          </cell>
          <cell r="C24">
            <v>-361.2185106458337</v>
          </cell>
        </row>
        <row r="25">
          <cell r="A25" t="str">
            <v>Virginia</v>
          </cell>
          <cell r="B25" t="str">
            <v xml:space="preserve">Virginia </v>
          </cell>
          <cell r="C25">
            <v>717.06614824583346</v>
          </cell>
        </row>
        <row r="26">
          <cell r="A26" t="str">
            <v>North Region Adjustments</v>
          </cell>
          <cell r="B26" t="str">
            <v>North Region Adjustment</v>
          </cell>
          <cell r="C26">
            <v>0</v>
          </cell>
        </row>
        <row r="27">
          <cell r="A27" t="str">
            <v>North Region Total</v>
          </cell>
          <cell r="B27" t="str">
            <v xml:space="preserve">N Region Seagraves </v>
          </cell>
          <cell r="C27">
            <v>1964.3347840496467</v>
          </cell>
        </row>
        <row r="29">
          <cell r="A29" t="str">
            <v>Austin</v>
          </cell>
          <cell r="B29" t="str">
            <v xml:space="preserve">Austin </v>
          </cell>
          <cell r="C29">
            <v>2519.1263218724248</v>
          </cell>
        </row>
        <row r="30">
          <cell r="A30" t="str">
            <v>DFW East</v>
          </cell>
          <cell r="B30" t="str">
            <v xml:space="preserve">DFW East </v>
          </cell>
          <cell r="C30">
            <v>991.59519261057062</v>
          </cell>
        </row>
        <row r="31">
          <cell r="A31" t="str">
            <v>DFW West</v>
          </cell>
          <cell r="B31" t="str">
            <v xml:space="preserve">DFW West </v>
          </cell>
          <cell r="C31">
            <v>509.58932234013838</v>
          </cell>
        </row>
        <row r="32">
          <cell r="A32" t="str">
            <v>Houston</v>
          </cell>
          <cell r="B32" t="str">
            <v xml:space="preserve">Houston </v>
          </cell>
          <cell r="C32">
            <v>1593.0852617624994</v>
          </cell>
        </row>
        <row r="33">
          <cell r="A33" t="str">
            <v>New Mexico</v>
          </cell>
          <cell r="B33" t="str">
            <v xml:space="preserve">New Mexico </v>
          </cell>
          <cell r="C33">
            <v>805.56793453333739</v>
          </cell>
        </row>
        <row r="34">
          <cell r="A34" t="str">
            <v>Phoenix</v>
          </cell>
          <cell r="B34" t="str">
            <v xml:space="preserve">Phoenix </v>
          </cell>
          <cell r="C34">
            <v>-74.430867926165192</v>
          </cell>
        </row>
        <row r="35">
          <cell r="A35" t="str">
            <v>San Antonio</v>
          </cell>
          <cell r="B35" t="str">
            <v xml:space="preserve">San Antonio </v>
          </cell>
          <cell r="C35">
            <v>693.77339118124951</v>
          </cell>
        </row>
        <row r="36">
          <cell r="A36" t="str">
            <v>Tucson</v>
          </cell>
          <cell r="B36" t="str">
            <v xml:space="preserve">Tucson </v>
          </cell>
          <cell r="C36">
            <v>48.899666273650773</v>
          </cell>
        </row>
        <row r="37">
          <cell r="A37" t="str">
            <v>South Region Total</v>
          </cell>
          <cell r="B37" t="str">
            <v xml:space="preserve">S Region Horton </v>
          </cell>
          <cell r="C37">
            <v>7087.2062226477055</v>
          </cell>
        </row>
        <row r="39">
          <cell r="A39" t="str">
            <v>Hawaii</v>
          </cell>
          <cell r="B39" t="str">
            <v xml:space="preserve">Hawaii </v>
          </cell>
          <cell r="C39">
            <v>601.29505045208305</v>
          </cell>
        </row>
        <row r="40">
          <cell r="A40" t="str">
            <v>East Kapolei</v>
          </cell>
          <cell r="B40" t="str">
            <v xml:space="preserve">East Kapolei </v>
          </cell>
          <cell r="C40">
            <v>-459.11054166666599</v>
          </cell>
        </row>
        <row r="41">
          <cell r="A41" t="str">
            <v>Northern California</v>
          </cell>
          <cell r="B41" t="str">
            <v xml:space="preserve">Northern California </v>
          </cell>
          <cell r="C41">
            <v>1773.7208334464383</v>
          </cell>
        </row>
        <row r="42">
          <cell r="A42" t="str">
            <v>Portland</v>
          </cell>
          <cell r="B42" t="str">
            <v xml:space="preserve">Portland </v>
          </cell>
          <cell r="C42">
            <v>-859.02658168125004</v>
          </cell>
        </row>
        <row r="43">
          <cell r="A43" t="str">
            <v>Salt Lake City</v>
          </cell>
          <cell r="B43" t="str">
            <v xml:space="preserve">Salt Lake City </v>
          </cell>
          <cell r="C43">
            <v>216.24916767439584</v>
          </cell>
        </row>
        <row r="44">
          <cell r="A44" t="str">
            <v>South Coast Inland Empire</v>
          </cell>
          <cell r="B44" t="str">
            <v xml:space="preserve">SCIE </v>
          </cell>
          <cell r="C44">
            <v>1442.4845183333362</v>
          </cell>
        </row>
        <row r="45">
          <cell r="A45" t="str">
            <v>Seattle</v>
          </cell>
          <cell r="B45" t="str">
            <v xml:space="preserve">Seattle </v>
          </cell>
          <cell r="C45">
            <v>1692.5623078845872</v>
          </cell>
        </row>
        <row r="46">
          <cell r="A46" t="str">
            <v>Simi Valley</v>
          </cell>
          <cell r="B46" t="str">
            <v xml:space="preserve">Simi Valley </v>
          </cell>
          <cell r="C46">
            <v>-765.42858324245492</v>
          </cell>
        </row>
        <row r="47">
          <cell r="A47" t="str">
            <v>West Region Total</v>
          </cell>
          <cell r="B47" t="str">
            <v xml:space="preserve">W Region Chambers </v>
          </cell>
          <cell r="C47">
            <v>3642.7461712004656</v>
          </cell>
        </row>
        <row r="49">
          <cell r="A49" t="str">
            <v>Internal Total</v>
          </cell>
          <cell r="B49" t="str">
            <v xml:space="preserve">Total Homebuilding </v>
          </cell>
          <cell r="C49">
            <v>14542.534407599987</v>
          </cell>
        </row>
      </sheetData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A6416-19C6-4948-A1FF-E7EFD08DD318}">
  <sheetPr>
    <pageSetUpPr fitToPage="1"/>
  </sheetPr>
  <dimension ref="A1:Q22"/>
  <sheetViews>
    <sheetView showGridLines="0" tabSelected="1" zoomScaleNormal="100" workbookViewId="0"/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4.7265625" style="3" customWidth="1"/>
    <col min="14" max="14" width="3.453125" style="3" customWidth="1"/>
    <col min="15" max="15" width="10.54296875" style="3" customWidth="1"/>
    <col min="16" max="16" width="12.453125" style="3" bestFit="1" customWidth="1"/>
    <col min="17" max="17" width="2" style="3" customWidth="1"/>
    <col min="18" max="16384" width="12" style="3"/>
  </cols>
  <sheetData>
    <row r="1" spans="1:17" ht="24" customHeight="1" thickBot="1" x14ac:dyDescent="0.6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ht="16.5" customHeight="1" x14ac:dyDescent="0.35">
      <c r="A2" s="3" t="s">
        <v>19</v>
      </c>
    </row>
    <row r="3" spans="1:17" ht="16.5" customHeight="1" x14ac:dyDescent="0.35"/>
    <row r="4" spans="1:17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  <c r="L4" s="5"/>
    </row>
    <row r="5" spans="1:17" ht="16.5" customHeight="1" x14ac:dyDescent="0.35">
      <c r="B5" s="6"/>
      <c r="C5" s="7">
        <v>45016</v>
      </c>
      <c r="D5" s="7">
        <v>45107</v>
      </c>
      <c r="E5" s="7">
        <v>45199</v>
      </c>
      <c r="F5" s="7">
        <v>45291</v>
      </c>
      <c r="G5" s="7">
        <v>45382</v>
      </c>
      <c r="H5" s="7">
        <v>45473</v>
      </c>
      <c r="I5" s="7">
        <v>45565</v>
      </c>
      <c r="J5" s="7">
        <v>45657</v>
      </c>
      <c r="K5" s="7">
        <v>45747</v>
      </c>
      <c r="M5" s="6"/>
      <c r="N5" s="6"/>
      <c r="O5" s="6"/>
    </row>
    <row r="6" spans="1:17" ht="16.5" customHeight="1" x14ac:dyDescent="0.35">
      <c r="B6" s="8" t="s">
        <v>1</v>
      </c>
      <c r="C6" s="9">
        <v>1067.9000000000001</v>
      </c>
      <c r="D6" s="9">
        <v>1464.4</v>
      </c>
      <c r="E6" s="9">
        <v>1639.7</v>
      </c>
      <c r="F6" s="9">
        <v>1096.0999999999999</v>
      </c>
      <c r="G6" s="9">
        <v>1357.6</v>
      </c>
      <c r="H6" s="9">
        <v>1572.2</v>
      </c>
      <c r="I6" s="9">
        <v>1429.2</v>
      </c>
      <c r="J6" s="9">
        <v>1012.9</v>
      </c>
      <c r="K6" s="9">
        <v>935</v>
      </c>
      <c r="L6" s="10"/>
      <c r="M6" s="6"/>
      <c r="O6" s="11"/>
    </row>
    <row r="7" spans="1:17" ht="16.5" customHeight="1" x14ac:dyDescent="0.35">
      <c r="B7" s="8" t="s">
        <v>2</v>
      </c>
      <c r="C7" s="12">
        <v>17571.099999999999</v>
      </c>
      <c r="D7" s="12">
        <v>17978.3</v>
      </c>
      <c r="E7" s="12">
        <v>18155.8</v>
      </c>
      <c r="F7" s="12">
        <v>19366.900000000001</v>
      </c>
      <c r="G7" s="12">
        <v>19929.8</v>
      </c>
      <c r="H7" s="12">
        <v>20504.2</v>
      </c>
      <c r="I7" s="12">
        <v>20031</v>
      </c>
      <c r="J7" s="12">
        <v>20651.400000000001</v>
      </c>
      <c r="K7" s="12">
        <v>20911.7</v>
      </c>
      <c r="L7" s="13"/>
      <c r="M7" s="6"/>
      <c r="N7" s="6"/>
      <c r="O7" s="14"/>
    </row>
    <row r="8" spans="1:17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Q8" s="6"/>
    </row>
    <row r="9" spans="1:17" ht="16.5" customHeight="1" x14ac:dyDescent="0.35">
      <c r="P9" s="6"/>
      <c r="Q9" s="6"/>
    </row>
    <row r="10" spans="1:17" ht="16.5" customHeight="1" x14ac:dyDescent="0.35">
      <c r="C10" s="16" t="s">
        <v>56</v>
      </c>
      <c r="D10" s="16"/>
      <c r="E10" s="164"/>
      <c r="F10" s="1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6.5" customHeight="1" x14ac:dyDescent="0.35">
      <c r="B11" s="6"/>
      <c r="C11" s="7">
        <v>45382</v>
      </c>
      <c r="D11" s="45">
        <v>45657</v>
      </c>
      <c r="E11" s="165">
        <v>45747</v>
      </c>
      <c r="F11" s="17"/>
      <c r="G11" s="18"/>
      <c r="H11" s="19"/>
      <c r="I11" s="19"/>
    </row>
    <row r="12" spans="1:17" ht="16.5" customHeight="1" x14ac:dyDescent="0.35">
      <c r="B12" s="8" t="s">
        <v>57</v>
      </c>
      <c r="C12" s="20">
        <v>5557.7000000000007</v>
      </c>
      <c r="D12" s="20">
        <v>5371.9</v>
      </c>
      <c r="E12" s="180">
        <v>4949.3</v>
      </c>
      <c r="F12" s="17"/>
      <c r="G12" s="21"/>
      <c r="H12" s="19"/>
      <c r="I12" s="19"/>
    </row>
    <row r="13" spans="1:17" ht="16.5" customHeight="1" x14ac:dyDescent="0.35">
      <c r="B13" s="22" t="s">
        <v>58</v>
      </c>
      <c r="C13" s="12">
        <v>18600.38</v>
      </c>
      <c r="D13" s="23">
        <v>20096.659999999996</v>
      </c>
      <c r="E13" s="12">
        <v>20405.62</v>
      </c>
      <c r="F13" s="17"/>
      <c r="G13" s="13"/>
      <c r="H13" s="19"/>
      <c r="I13" s="19"/>
    </row>
    <row r="14" spans="1:17" ht="16.5" customHeight="1" x14ac:dyDescent="0.35">
      <c r="B14" s="24" t="s">
        <v>63</v>
      </c>
      <c r="C14" s="25">
        <f>C12/C13</f>
        <v>0.29879497085543416</v>
      </c>
      <c r="D14" s="26">
        <f>D12/D13</f>
        <v>0.26730312400169981</v>
      </c>
      <c r="E14" s="26">
        <f>E12/E13</f>
        <v>0.24254592607330727</v>
      </c>
      <c r="F14" s="17"/>
      <c r="G14" s="27"/>
      <c r="H14" s="28"/>
      <c r="I14" s="28"/>
      <c r="J14" s="28"/>
      <c r="K14" s="28"/>
      <c r="L14" s="28"/>
      <c r="M14" s="28"/>
    </row>
    <row r="15" spans="1:17" ht="16.5" customHeight="1" x14ac:dyDescent="0.35">
      <c r="C15" s="29"/>
      <c r="D15" s="29"/>
      <c r="E15" s="29"/>
      <c r="F15" s="29"/>
      <c r="I15" s="6"/>
      <c r="J15" s="6"/>
      <c r="K15" s="29"/>
      <c r="L15" s="29"/>
      <c r="M15" s="29"/>
    </row>
    <row r="16" spans="1:17" ht="16.5" customHeight="1" x14ac:dyDescent="0.35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2"/>
      <c r="M16" s="29"/>
    </row>
    <row r="17" spans="2:13" ht="16.5" customHeight="1" x14ac:dyDescent="0.35">
      <c r="B17" s="30" t="s">
        <v>59</v>
      </c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9"/>
    </row>
    <row r="18" spans="2:13" ht="16.5" customHeight="1" x14ac:dyDescent="0.35">
      <c r="B18" s="30" t="s">
        <v>60</v>
      </c>
      <c r="C18" s="33"/>
      <c r="D18" s="33"/>
      <c r="E18" s="33"/>
      <c r="F18" s="33"/>
      <c r="G18" s="33"/>
      <c r="H18" s="33"/>
      <c r="I18" s="33"/>
      <c r="J18" s="33"/>
      <c r="K18" s="33"/>
      <c r="L18" s="29"/>
      <c r="M18" s="29"/>
    </row>
    <row r="19" spans="2:13" ht="16.5" customHeight="1" x14ac:dyDescent="0.35">
      <c r="B19" s="30" t="s">
        <v>61</v>
      </c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29"/>
    </row>
    <row r="20" spans="2:13" ht="16.5" customHeight="1" x14ac:dyDescent="0.3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7"/>
      <c r="M20" s="29"/>
    </row>
    <row r="21" spans="2:13" ht="16.5" customHeight="1" x14ac:dyDescent="0.35"/>
    <row r="22" spans="2:13" ht="16.5" customHeight="1" x14ac:dyDescent="0.35"/>
  </sheetData>
  <printOptions horizontalCentered="1"/>
  <pageMargins left="0.25" right="0.25" top="0.75" bottom="0.75" header="0.3" footer="0.3"/>
  <pageSetup scale="88" fitToHeight="0" orientation="landscape" r:id="rId1"/>
  <headerFooter>
    <oddFooter>&amp;C&amp;"Calibri,Italic"&amp;10&amp;P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AE53-0A7A-49AB-82AE-47C42B62D675}">
  <sheetPr>
    <pageSetUpPr fitToPage="1"/>
  </sheetPr>
  <dimension ref="A1:O22"/>
  <sheetViews>
    <sheetView showGridLines="0" zoomScaleNormal="100" workbookViewId="0">
      <selection activeCell="G11" sqref="G11"/>
    </sheetView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10.54296875" style="3" customWidth="1"/>
    <col min="14" max="14" width="12.453125" style="3" bestFit="1" customWidth="1"/>
    <col min="15" max="15" width="2" style="3" customWidth="1"/>
    <col min="16" max="16384" width="12" style="3"/>
  </cols>
  <sheetData>
    <row r="1" spans="1:15" ht="24" customHeight="1" thickBot="1" x14ac:dyDescent="0.6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6.5" customHeight="1" x14ac:dyDescent="0.35">
      <c r="A2" s="3" t="s">
        <v>19</v>
      </c>
    </row>
    <row r="3" spans="1:15" ht="16.5" customHeight="1" x14ac:dyDescent="0.35"/>
    <row r="4" spans="1:15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1:15" ht="16.5" customHeight="1" x14ac:dyDescent="0.35">
      <c r="B5" s="6"/>
      <c r="C5" s="7">
        <v>45016</v>
      </c>
      <c r="D5" s="7">
        <v>45107</v>
      </c>
      <c r="E5" s="7">
        <v>45199</v>
      </c>
      <c r="F5" s="7">
        <v>45291</v>
      </c>
      <c r="G5" s="7">
        <v>45382</v>
      </c>
      <c r="H5" s="7">
        <v>45473</v>
      </c>
      <c r="I5" s="7">
        <v>45565</v>
      </c>
      <c r="J5" s="7">
        <v>45657</v>
      </c>
      <c r="K5" s="7">
        <v>45747</v>
      </c>
      <c r="L5" s="6"/>
      <c r="M5" s="6"/>
      <c r="N5" s="6"/>
    </row>
    <row r="6" spans="1:15" ht="16.5" customHeight="1" x14ac:dyDescent="0.35">
      <c r="B6" s="8" t="s">
        <v>3</v>
      </c>
      <c r="C6" s="9">
        <v>942.2</v>
      </c>
      <c r="D6" s="9">
        <v>1335.1</v>
      </c>
      <c r="E6" s="9">
        <v>1509.7</v>
      </c>
      <c r="F6" s="9">
        <v>947.4</v>
      </c>
      <c r="G6" s="9">
        <v>1172.0999999999999</v>
      </c>
      <c r="H6" s="9">
        <v>1353.6</v>
      </c>
      <c r="I6" s="9">
        <v>1283.4000000000001</v>
      </c>
      <c r="J6" s="9">
        <v>844.9</v>
      </c>
      <c r="K6" s="9">
        <v>810.4</v>
      </c>
      <c r="M6" s="11"/>
      <c r="N6" s="11"/>
    </row>
    <row r="7" spans="1:15" ht="16.5" customHeight="1" x14ac:dyDescent="0.35">
      <c r="B7" s="8" t="s">
        <v>4</v>
      </c>
      <c r="C7" s="12">
        <v>20712.7</v>
      </c>
      <c r="D7" s="12">
        <v>21656.400000000001</v>
      </c>
      <c r="E7" s="12">
        <v>22696.2</v>
      </c>
      <c r="F7" s="12">
        <v>23153.4</v>
      </c>
      <c r="G7" s="12">
        <v>23815.5</v>
      </c>
      <c r="H7" s="12">
        <v>24656.5</v>
      </c>
      <c r="I7" s="12">
        <v>25312.799999999999</v>
      </c>
      <c r="J7" s="12">
        <v>24943.9</v>
      </c>
      <c r="K7" s="12">
        <v>24327.1</v>
      </c>
      <c r="L7" s="6"/>
      <c r="M7" s="14"/>
      <c r="N7" s="14"/>
    </row>
    <row r="8" spans="1:15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38"/>
      <c r="O8" s="6"/>
    </row>
    <row r="9" spans="1:15" ht="16.5" customHeight="1" x14ac:dyDescent="0.35">
      <c r="O9" s="6"/>
    </row>
    <row r="10" spans="1:15" ht="16.5" customHeight="1" x14ac:dyDescent="0.35">
      <c r="C10" s="16" t="s">
        <v>70</v>
      </c>
      <c r="D10" s="16"/>
      <c r="E10" s="16"/>
      <c r="F10" s="17"/>
      <c r="G10" s="6"/>
      <c r="H10" s="6"/>
      <c r="I10" s="6"/>
      <c r="J10" s="6"/>
      <c r="K10" s="6"/>
      <c r="L10" s="6"/>
      <c r="M10" s="6"/>
      <c r="N10" s="6"/>
      <c r="O10" s="6"/>
    </row>
    <row r="11" spans="1:15" ht="16.5" customHeight="1" x14ac:dyDescent="0.35">
      <c r="B11" s="6"/>
      <c r="C11" s="7">
        <v>45382</v>
      </c>
      <c r="D11" s="7">
        <v>45657</v>
      </c>
      <c r="E11" s="7">
        <v>45747</v>
      </c>
      <c r="F11" s="17"/>
      <c r="G11" s="18"/>
      <c r="H11" s="19"/>
      <c r="I11" s="19"/>
    </row>
    <row r="12" spans="1:15" ht="16.5" customHeight="1" x14ac:dyDescent="0.35">
      <c r="B12" s="8" t="s">
        <v>71</v>
      </c>
      <c r="C12" s="20">
        <v>4964.3</v>
      </c>
      <c r="D12" s="20">
        <v>4654</v>
      </c>
      <c r="E12" s="20">
        <v>4292.3</v>
      </c>
      <c r="F12" s="17"/>
      <c r="G12" s="21"/>
      <c r="H12" s="19"/>
      <c r="I12" s="19"/>
    </row>
    <row r="13" spans="1:15" ht="16.5" customHeight="1" x14ac:dyDescent="0.35">
      <c r="B13" s="22" t="s">
        <v>72</v>
      </c>
      <c r="C13" s="12">
        <v>22406.840000000004</v>
      </c>
      <c r="D13" s="23">
        <v>24376.420000000002</v>
      </c>
      <c r="E13" s="23">
        <v>24611.16</v>
      </c>
      <c r="F13" s="17"/>
      <c r="G13" s="13"/>
      <c r="H13" s="19"/>
      <c r="I13" s="19"/>
    </row>
    <row r="14" spans="1:15" ht="16.5" customHeight="1" x14ac:dyDescent="0.35">
      <c r="B14" s="24" t="s">
        <v>65</v>
      </c>
      <c r="C14" s="25">
        <f>C12/C13</f>
        <v>0.22155288295895359</v>
      </c>
      <c r="D14" s="26">
        <f>D12/D13</f>
        <v>0.19092221089068862</v>
      </c>
      <c r="E14" s="26">
        <f>E12/E13</f>
        <v>0.17440461969285478</v>
      </c>
      <c r="F14" s="17"/>
      <c r="G14" s="27"/>
      <c r="H14" s="28"/>
      <c r="I14" s="28"/>
      <c r="J14" s="28"/>
      <c r="K14" s="28"/>
    </row>
    <row r="15" spans="1:15" ht="16.5" customHeight="1" x14ac:dyDescent="0.35">
      <c r="C15" s="29"/>
      <c r="D15" s="29"/>
      <c r="E15" s="29"/>
      <c r="F15" s="29"/>
      <c r="I15" s="6"/>
      <c r="J15" s="6"/>
      <c r="K15" s="29"/>
    </row>
    <row r="16" spans="1:15" ht="16.5" customHeight="1" x14ac:dyDescent="0.35">
      <c r="C16" s="29"/>
      <c r="D16" s="29"/>
      <c r="E16" s="29"/>
      <c r="F16" s="29"/>
      <c r="I16" s="6"/>
      <c r="J16" s="6"/>
      <c r="K16" s="29"/>
    </row>
    <row r="17" spans="2:11" ht="16.5" customHeight="1" x14ac:dyDescent="0.35">
      <c r="B17" s="30" t="s">
        <v>68</v>
      </c>
      <c r="C17" s="33"/>
      <c r="D17" s="33"/>
      <c r="E17" s="33"/>
      <c r="F17" s="33"/>
      <c r="K17" s="29"/>
    </row>
    <row r="18" spans="2:11" ht="16.5" customHeight="1" x14ac:dyDescent="0.35">
      <c r="B18" s="30" t="s">
        <v>60</v>
      </c>
      <c r="C18" s="33"/>
      <c r="D18" s="33"/>
      <c r="E18" s="33"/>
      <c r="F18" s="33"/>
      <c r="K18" s="29"/>
    </row>
    <row r="19" spans="2:11" ht="16.5" customHeight="1" x14ac:dyDescent="0.35">
      <c r="B19" s="30" t="s">
        <v>69</v>
      </c>
      <c r="C19" s="33"/>
      <c r="D19" s="33"/>
      <c r="E19" s="33"/>
      <c r="F19" s="33"/>
      <c r="G19" s="33"/>
      <c r="H19" s="33"/>
      <c r="I19" s="33"/>
      <c r="J19" s="33"/>
      <c r="K19" s="29"/>
    </row>
    <row r="20" spans="2:11" ht="16.5" customHeight="1" x14ac:dyDescent="0.35">
      <c r="B20" s="39"/>
      <c r="C20" s="29"/>
      <c r="D20" s="29"/>
      <c r="E20" s="29"/>
      <c r="F20" s="29"/>
      <c r="G20" s="29"/>
      <c r="H20" s="29"/>
      <c r="I20" s="33"/>
      <c r="J20" s="33"/>
      <c r="K20" s="29"/>
    </row>
    <row r="21" spans="2:11" ht="16.5" customHeight="1" x14ac:dyDescent="0.35"/>
    <row r="22" spans="2:11" ht="16.5" customHeight="1" x14ac:dyDescent="0.35"/>
  </sheetData>
  <printOptions horizontalCentered="1"/>
  <pageMargins left="0.25" right="0.25" top="0.75" bottom="0.75" header="0.3" footer="0.3"/>
  <pageSetup scale="91" fitToHeight="0" orientation="landscape" r:id="rId1"/>
  <headerFooter>
    <oddFooter>&amp;C&amp;"Calibri,Italic"&amp;10&amp;P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014A-F2DD-4E84-82C1-08DC5A7DF2A7}">
  <sheetPr>
    <pageSetUpPr fitToPage="1"/>
  </sheetPr>
  <dimension ref="A1:O22"/>
  <sheetViews>
    <sheetView showGridLines="0" zoomScaleNormal="100" workbookViewId="0">
      <selection activeCell="G23" sqref="G23"/>
    </sheetView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10.54296875" style="3" customWidth="1"/>
    <col min="14" max="14" width="12.453125" style="3" bestFit="1" customWidth="1"/>
    <col min="15" max="15" width="2" style="3" customWidth="1"/>
    <col min="16" max="16384" width="12" style="3"/>
  </cols>
  <sheetData>
    <row r="1" spans="1:15" ht="24" customHeight="1" thickBot="1" x14ac:dyDescent="0.6">
      <c r="A1" s="1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6.5" customHeight="1" x14ac:dyDescent="0.35">
      <c r="A2" s="3" t="s">
        <v>19</v>
      </c>
    </row>
    <row r="3" spans="1:15" ht="16.5" customHeight="1" x14ac:dyDescent="0.35"/>
    <row r="4" spans="1:15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1:15" ht="16.5" customHeight="1" x14ac:dyDescent="0.35">
      <c r="B5" s="6"/>
      <c r="C5" s="7">
        <v>45016</v>
      </c>
      <c r="D5" s="7">
        <v>45107</v>
      </c>
      <c r="E5" s="7">
        <v>45199</v>
      </c>
      <c r="F5" s="7">
        <v>45291</v>
      </c>
      <c r="G5" s="7">
        <v>45382</v>
      </c>
      <c r="H5" s="7">
        <v>45473</v>
      </c>
      <c r="I5" s="7">
        <v>45565</v>
      </c>
      <c r="J5" s="7">
        <v>45657</v>
      </c>
      <c r="K5" s="7">
        <v>45747</v>
      </c>
      <c r="L5" s="6"/>
      <c r="M5" s="6"/>
    </row>
    <row r="6" spans="1:15" ht="16.5" customHeight="1" x14ac:dyDescent="0.35">
      <c r="B6" s="8" t="s">
        <v>3</v>
      </c>
      <c r="C6" s="9">
        <v>942.2</v>
      </c>
      <c r="D6" s="9">
        <v>1335.1</v>
      </c>
      <c r="E6" s="9">
        <v>1509.7</v>
      </c>
      <c r="F6" s="9">
        <v>947.4</v>
      </c>
      <c r="G6" s="9">
        <v>1172.0999999999999</v>
      </c>
      <c r="H6" s="9">
        <v>1353.6</v>
      </c>
      <c r="I6" s="9">
        <v>1283.4000000000001</v>
      </c>
      <c r="J6" s="9">
        <v>844.9</v>
      </c>
      <c r="K6" s="9">
        <v>810.4</v>
      </c>
      <c r="M6" s="11"/>
    </row>
    <row r="7" spans="1:15" ht="16.5" customHeight="1" x14ac:dyDescent="0.35">
      <c r="B7" s="8" t="s">
        <v>5</v>
      </c>
      <c r="C7" s="12">
        <v>31170.799999999999</v>
      </c>
      <c r="D7" s="12">
        <v>32323.1</v>
      </c>
      <c r="E7" s="12">
        <v>32582.400000000001</v>
      </c>
      <c r="F7" s="12">
        <v>33381.599999999999</v>
      </c>
      <c r="G7" s="12">
        <v>34398.199999999997</v>
      </c>
      <c r="H7" s="12">
        <v>35151.4</v>
      </c>
      <c r="I7" s="12">
        <v>36104.300000000003</v>
      </c>
      <c r="J7" s="12">
        <v>35029.699999999997</v>
      </c>
      <c r="K7" s="12">
        <v>35690</v>
      </c>
      <c r="L7" s="6"/>
      <c r="M7" s="14"/>
    </row>
    <row r="8" spans="1:15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38"/>
      <c r="O8" s="6"/>
    </row>
    <row r="9" spans="1:15" ht="16.5" customHeight="1" x14ac:dyDescent="0.35">
      <c r="N9" s="6"/>
      <c r="O9" s="6"/>
    </row>
    <row r="10" spans="1:15" ht="16.5" customHeight="1" x14ac:dyDescent="0.35">
      <c r="C10" s="16" t="s">
        <v>73</v>
      </c>
      <c r="D10" s="16"/>
      <c r="E10" s="16"/>
      <c r="F10" s="17"/>
      <c r="G10" s="6"/>
      <c r="H10" s="6"/>
      <c r="I10" s="6"/>
      <c r="J10" s="6"/>
      <c r="K10" s="6"/>
      <c r="L10" s="6"/>
      <c r="M10" s="6"/>
      <c r="N10" s="6"/>
      <c r="O10" s="6"/>
    </row>
    <row r="11" spans="1:15" ht="16.5" customHeight="1" x14ac:dyDescent="0.35">
      <c r="B11" s="6"/>
      <c r="C11" s="7">
        <v>45382</v>
      </c>
      <c r="D11" s="7">
        <v>45657</v>
      </c>
      <c r="E11" s="7">
        <v>45747</v>
      </c>
      <c r="F11" s="17"/>
      <c r="G11" s="18"/>
      <c r="H11" s="19"/>
      <c r="I11" s="19"/>
    </row>
    <row r="12" spans="1:15" ht="16.5" customHeight="1" x14ac:dyDescent="0.35">
      <c r="B12" s="8" t="s">
        <v>71</v>
      </c>
      <c r="C12" s="20">
        <v>4964.3</v>
      </c>
      <c r="D12" s="20">
        <v>4654</v>
      </c>
      <c r="E12" s="20">
        <v>4292.3</v>
      </c>
      <c r="F12" s="17"/>
      <c r="G12" s="21"/>
      <c r="H12" s="19"/>
      <c r="I12" s="19"/>
    </row>
    <row r="13" spans="1:15" ht="16.5" customHeight="1" x14ac:dyDescent="0.35">
      <c r="B13" s="22" t="s">
        <v>74</v>
      </c>
      <c r="C13" s="12">
        <v>32771.220156199997</v>
      </c>
      <c r="D13" s="23">
        <v>34813.040000000001</v>
      </c>
      <c r="E13" s="12">
        <v>35274.720000000001</v>
      </c>
      <c r="F13" s="17"/>
      <c r="G13" s="13"/>
      <c r="H13" s="19"/>
      <c r="I13" s="19"/>
    </row>
    <row r="14" spans="1:15" ht="16.5" customHeight="1" x14ac:dyDescent="0.35">
      <c r="B14" s="24" t="s">
        <v>67</v>
      </c>
      <c r="C14" s="25">
        <f>ROUND(C12/C13,3)</f>
        <v>0.151</v>
      </c>
      <c r="D14" s="26">
        <f>ROUND(D12/D13,3)</f>
        <v>0.13400000000000001</v>
      </c>
      <c r="E14" s="26">
        <f>ROUND(E12/E13,3)</f>
        <v>0.122</v>
      </c>
      <c r="F14" s="17"/>
      <c r="G14" s="27"/>
      <c r="H14" s="28"/>
      <c r="I14" s="28"/>
      <c r="J14" s="28"/>
      <c r="K14" s="28"/>
    </row>
    <row r="15" spans="1:15" ht="16.5" customHeight="1" x14ac:dyDescent="0.35">
      <c r="C15" s="29"/>
      <c r="D15" s="29"/>
      <c r="E15" s="29"/>
      <c r="F15" s="29"/>
      <c r="I15" s="6"/>
      <c r="J15" s="6"/>
      <c r="K15" s="29"/>
    </row>
    <row r="16" spans="1:15" ht="16.5" customHeight="1" x14ac:dyDescent="0.35">
      <c r="C16" s="29"/>
      <c r="D16" s="29"/>
      <c r="E16" s="29"/>
      <c r="F16" s="29"/>
      <c r="I16" s="6"/>
      <c r="J16" s="6"/>
      <c r="K16" s="29"/>
    </row>
    <row r="17" spans="2:11" ht="16.5" customHeight="1" x14ac:dyDescent="0.35">
      <c r="B17" s="30" t="s">
        <v>75</v>
      </c>
      <c r="C17" s="33"/>
      <c r="D17" s="33"/>
      <c r="E17" s="33"/>
      <c r="F17" s="33"/>
      <c r="K17" s="29"/>
    </row>
    <row r="18" spans="2:11" ht="16.5" customHeight="1" x14ac:dyDescent="0.35">
      <c r="B18" s="30" t="s">
        <v>60</v>
      </c>
      <c r="C18" s="33"/>
      <c r="D18" s="33"/>
      <c r="E18" s="33"/>
      <c r="F18" s="33"/>
      <c r="K18" s="29"/>
    </row>
    <row r="19" spans="2:11" ht="16.5" customHeight="1" x14ac:dyDescent="0.35">
      <c r="B19" s="30" t="s">
        <v>76</v>
      </c>
      <c r="C19" s="33"/>
      <c r="D19" s="33"/>
      <c r="E19" s="33"/>
      <c r="F19" s="33"/>
      <c r="G19" s="33"/>
      <c r="H19" s="33"/>
      <c r="I19" s="33"/>
      <c r="J19" s="33"/>
      <c r="K19" s="29"/>
    </row>
    <row r="20" spans="2:11" ht="16.5" customHeight="1" x14ac:dyDescent="0.35">
      <c r="B20" s="39"/>
      <c r="C20" s="33"/>
      <c r="D20" s="33"/>
      <c r="E20" s="33"/>
      <c r="F20" s="33"/>
      <c r="G20" s="33"/>
      <c r="H20" s="33"/>
      <c r="I20" s="33"/>
      <c r="J20" s="33"/>
      <c r="K20" s="29"/>
    </row>
    <row r="21" spans="2:11" ht="16.5" customHeight="1" x14ac:dyDescent="0.35"/>
    <row r="22" spans="2:11" ht="16.5" customHeight="1" x14ac:dyDescent="0.35"/>
  </sheetData>
  <printOptions horizontalCentered="1"/>
  <pageMargins left="0.25" right="0.25" top="0.75" bottom="0.75" header="0.3" footer="0.3"/>
  <pageSetup scale="91" fitToHeight="0" orientation="landscape" r:id="rId1"/>
  <headerFooter>
    <oddFooter>&amp;C&amp;"Calibri,Italic"&amp;10&amp;P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CBB9-2348-4182-8D59-5CA2AF89E915}">
  <sheetPr>
    <pageSetUpPr fitToPage="1"/>
  </sheetPr>
  <dimension ref="A1:Q40"/>
  <sheetViews>
    <sheetView showGridLines="0" topLeftCell="A3" zoomScaleNormal="100" zoomScaleSheetLayoutView="100" workbookViewId="0">
      <selection activeCell="K20" sqref="K20"/>
    </sheetView>
  </sheetViews>
  <sheetFormatPr defaultColWidth="10.453125" defaultRowHeight="14.5" x14ac:dyDescent="0.35"/>
  <cols>
    <col min="1" max="1" width="3.7265625" style="3" customWidth="1"/>
    <col min="2" max="2" width="57.81640625" style="3" customWidth="1"/>
    <col min="3" max="13" width="10.26953125" style="3" customWidth="1"/>
    <col min="14" max="14" width="1.81640625" style="3" customWidth="1"/>
    <col min="15" max="16" width="0" style="3" hidden="1" customWidth="1"/>
    <col min="17" max="17" width="3.7265625" style="3" customWidth="1"/>
    <col min="18" max="18" width="5.7265625" style="3" customWidth="1"/>
    <col min="19" max="16384" width="10.453125" style="3"/>
  </cols>
  <sheetData>
    <row r="1" spans="1:16" ht="24" thickBot="1" x14ac:dyDescent="0.6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6.5" customHeight="1" x14ac:dyDescent="0.35">
      <c r="A2" s="3" t="s">
        <v>19</v>
      </c>
    </row>
    <row r="3" spans="1:16" ht="16.5" customHeight="1" x14ac:dyDescent="0.35"/>
    <row r="4" spans="1:16" ht="16.5" customHeight="1" x14ac:dyDescent="0.35">
      <c r="B4" s="40"/>
      <c r="C4" s="126" t="s">
        <v>0</v>
      </c>
      <c r="D4" s="42"/>
      <c r="E4" s="42"/>
      <c r="F4" s="42"/>
      <c r="G4" s="42"/>
      <c r="H4" s="42"/>
      <c r="I4" s="42"/>
      <c r="J4" s="42"/>
      <c r="K4" s="43"/>
      <c r="L4" s="41" t="s">
        <v>8</v>
      </c>
      <c r="M4" s="43"/>
      <c r="N4" s="6"/>
    </row>
    <row r="5" spans="1:16" ht="16.5" customHeight="1" x14ac:dyDescent="0.35">
      <c r="B5" s="44"/>
      <c r="C5" s="7">
        <v>45016</v>
      </c>
      <c r="D5" s="7">
        <v>45107</v>
      </c>
      <c r="E5" s="7">
        <v>45199</v>
      </c>
      <c r="F5" s="7">
        <v>45291</v>
      </c>
      <c r="G5" s="45">
        <v>45382</v>
      </c>
      <c r="H5" s="45">
        <v>45473</v>
      </c>
      <c r="I5" s="45">
        <v>45565</v>
      </c>
      <c r="J5" s="45">
        <v>45657</v>
      </c>
      <c r="K5" s="7">
        <v>45747</v>
      </c>
      <c r="L5" s="7">
        <v>45199</v>
      </c>
      <c r="M5" s="46">
        <v>45565</v>
      </c>
      <c r="N5" s="6"/>
    </row>
    <row r="6" spans="1:16" ht="16.5" customHeight="1" x14ac:dyDescent="0.35">
      <c r="B6" s="47" t="s">
        <v>9</v>
      </c>
      <c r="C6" s="48">
        <v>7449.7</v>
      </c>
      <c r="D6" s="48">
        <v>8703.1</v>
      </c>
      <c r="E6" s="48">
        <v>8779</v>
      </c>
      <c r="F6" s="48">
        <v>7276.4</v>
      </c>
      <c r="G6" s="48">
        <v>8466.7000000000007</v>
      </c>
      <c r="H6" s="48">
        <v>9231.2000000000007</v>
      </c>
      <c r="I6" s="48">
        <v>8929.4</v>
      </c>
      <c r="J6" s="48">
        <v>7146</v>
      </c>
      <c r="K6" s="48">
        <v>7180.9</v>
      </c>
      <c r="L6" s="48">
        <v>31641</v>
      </c>
      <c r="M6" s="49">
        <v>33903.600000000006</v>
      </c>
      <c r="N6" s="6"/>
    </row>
    <row r="7" spans="1:16" ht="16.5" customHeight="1" x14ac:dyDescent="0.35">
      <c r="B7" s="50" t="s">
        <v>93</v>
      </c>
      <c r="C7" s="51">
        <v>1687.7</v>
      </c>
      <c r="D7" s="51">
        <v>2121</v>
      </c>
      <c r="E7" s="51">
        <v>2305.5</v>
      </c>
      <c r="F7" s="51">
        <v>1743.3000000000002</v>
      </c>
      <c r="G7" s="51">
        <v>2046.8</v>
      </c>
      <c r="H7" s="51">
        <v>2316.8000000000002</v>
      </c>
      <c r="I7" s="51">
        <v>2198.8000000000002</v>
      </c>
      <c r="J7" s="51">
        <v>1694.7</v>
      </c>
      <c r="K7" s="51">
        <v>1638.1</v>
      </c>
      <c r="L7" s="51">
        <v>7778.1</v>
      </c>
      <c r="M7" s="52">
        <v>8305.7000000000007</v>
      </c>
      <c r="N7" s="6"/>
      <c r="O7" s="53"/>
    </row>
    <row r="8" spans="1:16" ht="16.5" customHeight="1" x14ac:dyDescent="0.35">
      <c r="B8" s="47" t="s">
        <v>10</v>
      </c>
      <c r="C8" s="51">
        <v>-47.7</v>
      </c>
      <c r="D8" s="51">
        <v>-54.8</v>
      </c>
      <c r="E8" s="51">
        <v>-50.1</v>
      </c>
      <c r="F8" s="51">
        <v>-38.299999999999997</v>
      </c>
      <c r="G8" s="51">
        <v>-45.7</v>
      </c>
      <c r="H8" s="51">
        <v>-48.1</v>
      </c>
      <c r="I8" s="51">
        <v>-48.5</v>
      </c>
      <c r="J8" s="51">
        <v>-39</v>
      </c>
      <c r="K8" s="51">
        <v>-39.5</v>
      </c>
      <c r="L8" s="51">
        <v>-194.7</v>
      </c>
      <c r="M8" s="52">
        <v>-180.7</v>
      </c>
      <c r="N8" s="6"/>
      <c r="O8" s="53"/>
    </row>
    <row r="9" spans="1:16" ht="16.5" customHeight="1" x14ac:dyDescent="0.35">
      <c r="B9" s="47" t="s">
        <v>11</v>
      </c>
      <c r="C9" s="51">
        <v>-30</v>
      </c>
      <c r="D9" s="51">
        <v>-36.9</v>
      </c>
      <c r="E9" s="51">
        <v>-46.8</v>
      </c>
      <c r="F9" s="51">
        <v>-33</v>
      </c>
      <c r="G9" s="51">
        <v>-27.9</v>
      </c>
      <c r="H9" s="51">
        <v>-43.4</v>
      </c>
      <c r="I9" s="51">
        <v>-36.700000000000003</v>
      </c>
      <c r="J9" s="51">
        <v>-27.6</v>
      </c>
      <c r="K9" s="51">
        <v>-28.9</v>
      </c>
      <c r="L9" s="51">
        <v>-132.4</v>
      </c>
      <c r="M9" s="52">
        <v>-141</v>
      </c>
      <c r="N9" s="6"/>
      <c r="O9" s="53"/>
    </row>
    <row r="10" spans="1:16" ht="16.5" customHeight="1" x14ac:dyDescent="0.35">
      <c r="B10" s="47" t="s">
        <v>12</v>
      </c>
      <c r="C10" s="51">
        <v>-3.3</v>
      </c>
      <c r="D10" s="51">
        <v>-1.8</v>
      </c>
      <c r="E10" s="51">
        <v>-5.6</v>
      </c>
      <c r="F10" s="51">
        <v>-3.6</v>
      </c>
      <c r="G10" s="51">
        <v>-12.1</v>
      </c>
      <c r="H10" s="51">
        <v>-11.4</v>
      </c>
      <c r="I10" s="51">
        <v>-5.4</v>
      </c>
      <c r="J10" s="51">
        <v>-4.0999999999999996</v>
      </c>
      <c r="K10" s="51">
        <v>-3.5</v>
      </c>
      <c r="L10" s="51">
        <v>-11.3</v>
      </c>
      <c r="M10" s="52">
        <v>-32.5</v>
      </c>
      <c r="N10" s="6"/>
      <c r="O10" s="53"/>
    </row>
    <row r="11" spans="1:16" ht="16.5" customHeight="1" x14ac:dyDescent="0.35">
      <c r="B11" s="47" t="s">
        <v>13</v>
      </c>
      <c r="C11" s="48">
        <v>1606.7</v>
      </c>
      <c r="D11" s="48">
        <v>2027.5</v>
      </c>
      <c r="E11" s="48">
        <v>2203</v>
      </c>
      <c r="F11" s="48">
        <v>1668.4</v>
      </c>
      <c r="G11" s="48">
        <v>1961.1</v>
      </c>
      <c r="H11" s="48">
        <v>2213.9</v>
      </c>
      <c r="I11" s="48">
        <v>2108.1999999999998</v>
      </c>
      <c r="J11" s="48">
        <v>1624</v>
      </c>
      <c r="K11" s="48">
        <v>1566.2</v>
      </c>
      <c r="L11" s="48">
        <v>7439.7</v>
      </c>
      <c r="M11" s="49">
        <v>7951.5</v>
      </c>
      <c r="N11" s="6"/>
      <c r="O11" s="53"/>
    </row>
    <row r="12" spans="1:16" ht="16.5" customHeight="1" x14ac:dyDescent="0.35">
      <c r="B12" s="38"/>
      <c r="L12" s="6"/>
      <c r="M12" s="6"/>
      <c r="N12" s="6"/>
    </row>
    <row r="13" spans="1:16" ht="16.5" customHeight="1" x14ac:dyDescent="0.35">
      <c r="B13" s="54"/>
      <c r="C13" s="126" t="s">
        <v>14</v>
      </c>
      <c r="D13" s="42"/>
      <c r="E13" s="42"/>
      <c r="F13" s="42"/>
      <c r="G13" s="42"/>
      <c r="H13" s="42"/>
      <c r="I13" s="42"/>
      <c r="J13" s="42"/>
      <c r="K13" s="43"/>
      <c r="L13" s="41" t="s">
        <v>15</v>
      </c>
      <c r="M13" s="43"/>
      <c r="N13" s="6"/>
    </row>
    <row r="14" spans="1:16" ht="16.5" customHeight="1" x14ac:dyDescent="0.35">
      <c r="B14" s="55"/>
      <c r="C14" s="41" t="s">
        <v>0</v>
      </c>
      <c r="D14" s="42"/>
      <c r="E14" s="42"/>
      <c r="F14" s="42"/>
      <c r="G14" s="42"/>
      <c r="H14" s="42"/>
      <c r="I14" s="42"/>
      <c r="J14" s="42"/>
      <c r="K14" s="43"/>
      <c r="L14" s="41" t="s">
        <v>8</v>
      </c>
      <c r="M14" s="43"/>
      <c r="N14" s="6"/>
    </row>
    <row r="15" spans="1:16" ht="16.5" customHeight="1" x14ac:dyDescent="0.35">
      <c r="B15" s="56"/>
      <c r="C15" s="7">
        <v>45016</v>
      </c>
      <c r="D15" s="7">
        <v>45107</v>
      </c>
      <c r="E15" s="7">
        <v>45199</v>
      </c>
      <c r="F15" s="7">
        <v>45291</v>
      </c>
      <c r="G15" s="7">
        <v>45382</v>
      </c>
      <c r="H15" s="7">
        <v>45473</v>
      </c>
      <c r="I15" s="7">
        <v>45565</v>
      </c>
      <c r="J15" s="7">
        <v>45657</v>
      </c>
      <c r="K15" s="7">
        <v>45747</v>
      </c>
      <c r="L15" s="46">
        <f>L5</f>
        <v>45199</v>
      </c>
      <c r="M15" s="46">
        <f>M5</f>
        <v>45565</v>
      </c>
      <c r="N15" s="6"/>
    </row>
    <row r="16" spans="1:16" ht="16.5" customHeight="1" x14ac:dyDescent="0.35">
      <c r="B16" s="50" t="s">
        <v>16</v>
      </c>
      <c r="C16" s="57">
        <v>0.22600000000000001</v>
      </c>
      <c r="D16" s="58">
        <v>0.24399999999999999</v>
      </c>
      <c r="E16" s="58">
        <v>0.26300000000000001</v>
      </c>
      <c r="F16" s="58">
        <v>0.24</v>
      </c>
      <c r="G16" s="58">
        <v>0.24199999999999999</v>
      </c>
      <c r="H16" s="58">
        <v>0.251</v>
      </c>
      <c r="I16" s="58">
        <v>0.246</v>
      </c>
      <c r="J16" s="58">
        <v>0.23699999999999999</v>
      </c>
      <c r="K16" s="173">
        <v>0.22800000000000001</v>
      </c>
      <c r="L16" s="57">
        <v>0.246</v>
      </c>
      <c r="M16" s="57">
        <v>0.245</v>
      </c>
      <c r="N16" s="6"/>
      <c r="O16" s="29"/>
    </row>
    <row r="17" spans="1:17" ht="16.5" customHeight="1" x14ac:dyDescent="0.35">
      <c r="B17" s="47" t="s">
        <v>17</v>
      </c>
      <c r="C17" s="57">
        <v>-6.0000000000000001E-3</v>
      </c>
      <c r="D17" s="58">
        <v>-6.0000000000000001E-3</v>
      </c>
      <c r="E17" s="58">
        <v>-6.0000000000000001E-3</v>
      </c>
      <c r="F17" s="58">
        <v>-5.0000000000000001E-3</v>
      </c>
      <c r="G17" s="58">
        <v>-5.0000000000000001E-3</v>
      </c>
      <c r="H17" s="58">
        <v>-5.0000000000000001E-3</v>
      </c>
      <c r="I17" s="58">
        <v>-5.0000000000000001E-3</v>
      </c>
      <c r="J17" s="172">
        <v>-5.0000000000000001E-3</v>
      </c>
      <c r="K17" s="174">
        <v>-6.0000000000000001E-3</v>
      </c>
      <c r="L17" s="57">
        <v>-7.0000000000000001E-3</v>
      </c>
      <c r="M17" s="57">
        <v>-5.0000000000000001E-3</v>
      </c>
      <c r="N17" s="6"/>
      <c r="O17" s="29"/>
    </row>
    <row r="18" spans="1:17" ht="16.5" customHeight="1" x14ac:dyDescent="0.35">
      <c r="B18" s="47" t="s">
        <v>11</v>
      </c>
      <c r="C18" s="57">
        <v>-4.0000000000000001E-3</v>
      </c>
      <c r="D18" s="58">
        <v>-5.0000000000000001E-3</v>
      </c>
      <c r="E18" s="58">
        <v>-5.0000000000000001E-3</v>
      </c>
      <c r="F18" s="58">
        <v>-5.0000000000000001E-3</v>
      </c>
      <c r="G18" s="58">
        <v>-3.0000000000000001E-3</v>
      </c>
      <c r="H18" s="58">
        <v>-4.0000000000000001E-3</v>
      </c>
      <c r="I18" s="58">
        <v>-4.0000000000000001E-3</v>
      </c>
      <c r="J18" s="58">
        <v>-4.0000000000000001E-3</v>
      </c>
      <c r="K18" s="175">
        <v>-4.0000000000000001E-3</v>
      </c>
      <c r="L18" s="57">
        <v>-4.0000000000000001E-3</v>
      </c>
      <c r="M18" s="57">
        <v>-4.0000000000000001E-3</v>
      </c>
      <c r="N18" s="6"/>
      <c r="O18" s="29"/>
    </row>
    <row r="19" spans="1:17" ht="16.5" customHeight="1" x14ac:dyDescent="0.35">
      <c r="B19" s="47" t="s">
        <v>12</v>
      </c>
      <c r="C19" s="57">
        <v>0</v>
      </c>
      <c r="D19" s="58">
        <v>0</v>
      </c>
      <c r="E19" s="58">
        <v>-1E-3</v>
      </c>
      <c r="F19" s="58">
        <v>-1E-3</v>
      </c>
      <c r="G19" s="58">
        <v>-2E-3</v>
      </c>
      <c r="H19" s="58">
        <v>-2E-3</v>
      </c>
      <c r="I19" s="58">
        <v>-1E-3</v>
      </c>
      <c r="J19" s="58">
        <v>-1E-3</v>
      </c>
      <c r="K19" s="58">
        <v>0</v>
      </c>
      <c r="L19" s="57">
        <v>0</v>
      </c>
      <c r="M19" s="57">
        <v>-1E-3</v>
      </c>
      <c r="N19" s="6"/>
      <c r="O19" s="29"/>
    </row>
    <row r="20" spans="1:17" ht="16.5" customHeight="1" x14ac:dyDescent="0.35">
      <c r="B20" s="47" t="s">
        <v>85</v>
      </c>
      <c r="C20" s="57">
        <v>0.216</v>
      </c>
      <c r="D20" s="58">
        <v>0.23300000000000001</v>
      </c>
      <c r="E20" s="58">
        <v>0.251</v>
      </c>
      <c r="F20" s="58">
        <v>0.22900000000000001</v>
      </c>
      <c r="G20" s="58">
        <v>0.23200000000000001</v>
      </c>
      <c r="H20" s="58">
        <v>0.24</v>
      </c>
      <c r="I20" s="58">
        <v>0.23599999999999999</v>
      </c>
      <c r="J20" s="58">
        <v>0.22700000000000001</v>
      </c>
      <c r="K20" s="58">
        <v>0.218</v>
      </c>
      <c r="L20" s="57">
        <v>0.23499999999999999</v>
      </c>
      <c r="M20" s="57">
        <v>0.23499999999999999</v>
      </c>
      <c r="N20" s="6"/>
      <c r="O20" s="29"/>
    </row>
    <row r="21" spans="1:17" ht="16.5" customHeight="1" x14ac:dyDescent="0.35">
      <c r="B21" s="3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6"/>
      <c r="O21" s="29"/>
    </row>
    <row r="22" spans="1:17" ht="16.5" customHeight="1" x14ac:dyDescent="0.35">
      <c r="B22" s="59"/>
      <c r="C22" s="60"/>
      <c r="D22" s="60"/>
      <c r="E22" s="60"/>
      <c r="F22" s="60"/>
      <c r="G22" s="60"/>
      <c r="H22" s="60"/>
      <c r="I22" s="60"/>
      <c r="J22" s="60"/>
      <c r="K22" s="181"/>
      <c r="L22" s="60"/>
      <c r="M22" s="60"/>
    </row>
    <row r="23" spans="1:17" ht="16.5" customHeight="1" x14ac:dyDescent="0.35">
      <c r="B23" s="30" t="s">
        <v>77</v>
      </c>
      <c r="D23" s="61"/>
      <c r="J23" s="61"/>
      <c r="K23" s="181"/>
      <c r="M23" s="62"/>
    </row>
    <row r="24" spans="1:17" ht="16.5" customHeight="1" x14ac:dyDescent="0.35">
      <c r="B24" s="30" t="s">
        <v>60</v>
      </c>
      <c r="C24" s="63"/>
      <c r="I24" s="63"/>
      <c r="K24" s="181"/>
    </row>
    <row r="25" spans="1:17" ht="16.5" customHeight="1" x14ac:dyDescent="0.35">
      <c r="B25" s="6"/>
      <c r="C25" s="63"/>
      <c r="I25" s="63"/>
      <c r="K25" s="181"/>
    </row>
    <row r="26" spans="1:17" x14ac:dyDescent="0.35">
      <c r="B26" s="6"/>
      <c r="C26" s="63"/>
      <c r="I26" s="63"/>
      <c r="K26" s="181"/>
    </row>
    <row r="27" spans="1:17" x14ac:dyDescent="0.35">
      <c r="C27" s="63"/>
      <c r="I27" s="63"/>
    </row>
    <row r="30" spans="1:17" ht="15.5" x14ac:dyDescent="0.3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17" ht="15.5" x14ac:dyDescent="0.35">
      <c r="A31" s="39"/>
      <c r="B31" s="39"/>
      <c r="C31" s="64"/>
      <c r="D31" s="64"/>
      <c r="E31" s="64"/>
      <c r="F31" s="64"/>
      <c r="G31" s="64"/>
      <c r="H31" s="64"/>
      <c r="I31" s="64"/>
      <c r="J31" s="64"/>
      <c r="K31" s="64"/>
      <c r="L31" s="39"/>
      <c r="M31" s="39"/>
      <c r="N31" s="39"/>
      <c r="O31" s="39"/>
      <c r="P31" s="39"/>
      <c r="Q31" s="39"/>
    </row>
    <row r="32" spans="1:17" ht="15.5" x14ac:dyDescent="0.3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1:17" ht="15.5" x14ac:dyDescent="0.3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1:17" ht="15.5" x14ac:dyDescent="0.3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1:17" ht="15.5" x14ac:dyDescent="0.3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1:17" ht="15.5" x14ac:dyDescent="0.3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1:17" ht="15.5" x14ac:dyDescent="0.3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1:17" ht="15.5" x14ac:dyDescent="0.3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1:17" ht="15.5" x14ac:dyDescent="0.3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1:17" ht="15.5" x14ac:dyDescent="0.3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</sheetData>
  <printOptions horizontalCentered="1"/>
  <pageMargins left="0.25" right="0.25" top="0.75" bottom="0.75" header="0.3" footer="0.3"/>
  <pageSetup scale="76" fitToHeight="0" orientation="landscape" r:id="rId1"/>
  <headerFooter>
    <oddFooter>&amp;C&amp;"Calibri,Italic"&amp;10&amp;P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3AC98-50C3-4A10-8713-CABE30075241}">
  <sheetPr>
    <pageSetUpPr fitToPage="1"/>
  </sheetPr>
  <dimension ref="A1:AL30"/>
  <sheetViews>
    <sheetView showGridLines="0" zoomScaleNormal="100" workbookViewId="0">
      <selection activeCell="P8" sqref="P8"/>
    </sheetView>
  </sheetViews>
  <sheetFormatPr defaultColWidth="8.54296875" defaultRowHeight="14.5" x14ac:dyDescent="0.35"/>
  <cols>
    <col min="1" max="1" width="3.7265625" style="17" customWidth="1"/>
    <col min="2" max="2" width="14.54296875" style="17" customWidth="1"/>
    <col min="3" max="10" width="9" style="17" customWidth="1"/>
    <col min="11" max="18" width="8.54296875" style="17"/>
    <col min="19" max="19" width="3.7265625" style="17" customWidth="1"/>
    <col min="20" max="16384" width="8.54296875" style="17"/>
  </cols>
  <sheetData>
    <row r="1" spans="1:38" ht="24" thickBot="1" x14ac:dyDescent="0.6">
      <c r="A1" s="1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8" ht="16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38" ht="16.5" customHeight="1" x14ac:dyDescent="0.35">
      <c r="B3" s="65"/>
    </row>
    <row r="4" spans="1:38" ht="21" x14ac:dyDescent="0.35">
      <c r="B4" s="66"/>
      <c r="C4" s="127" t="s">
        <v>86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</row>
    <row r="5" spans="1:38" ht="16.5" customHeight="1" x14ac:dyDescent="0.35">
      <c r="B5" s="69"/>
      <c r="C5" s="70" t="s">
        <v>24</v>
      </c>
      <c r="D5" s="71"/>
      <c r="E5" s="71"/>
      <c r="F5" s="72"/>
      <c r="G5" s="70" t="s">
        <v>25</v>
      </c>
      <c r="H5" s="71"/>
      <c r="I5" s="71"/>
      <c r="J5" s="72"/>
      <c r="K5" s="70" t="s">
        <v>26</v>
      </c>
      <c r="L5" s="71"/>
      <c r="M5" s="71"/>
      <c r="N5" s="72"/>
      <c r="O5" s="166" t="s">
        <v>101</v>
      </c>
      <c r="P5" s="71"/>
      <c r="Q5" s="71"/>
      <c r="R5" s="72"/>
    </row>
    <row r="6" spans="1:38" ht="16.5" customHeight="1" x14ac:dyDescent="0.35">
      <c r="B6" s="69"/>
      <c r="C6" s="73" t="s">
        <v>7</v>
      </c>
      <c r="D6" s="74"/>
      <c r="E6" s="73" t="s">
        <v>6</v>
      </c>
      <c r="F6" s="74"/>
      <c r="G6" s="73" t="s">
        <v>7</v>
      </c>
      <c r="H6" s="74"/>
      <c r="I6" s="73" t="s">
        <v>6</v>
      </c>
      <c r="J6" s="74"/>
      <c r="K6" s="73" t="s">
        <v>7</v>
      </c>
      <c r="L6" s="74"/>
      <c r="M6" s="73" t="s">
        <v>6</v>
      </c>
      <c r="N6" s="74"/>
      <c r="O6" s="73" t="s">
        <v>7</v>
      </c>
      <c r="P6" s="74"/>
      <c r="Q6" s="73" t="s">
        <v>6</v>
      </c>
      <c r="R6" s="74"/>
    </row>
    <row r="7" spans="1:38" ht="29" x14ac:dyDescent="0.35">
      <c r="B7" s="75"/>
      <c r="C7" s="76" t="s">
        <v>27</v>
      </c>
      <c r="D7" s="76" t="s">
        <v>28</v>
      </c>
      <c r="E7" s="76" t="s">
        <v>27</v>
      </c>
      <c r="F7" s="76" t="s">
        <v>28</v>
      </c>
      <c r="G7" s="76" t="s">
        <v>27</v>
      </c>
      <c r="H7" s="76" t="s">
        <v>28</v>
      </c>
      <c r="I7" s="76" t="s">
        <v>27</v>
      </c>
      <c r="J7" s="76" t="s">
        <v>28</v>
      </c>
      <c r="K7" s="76" t="s">
        <v>27</v>
      </c>
      <c r="L7" s="76" t="s">
        <v>28</v>
      </c>
      <c r="M7" s="76" t="s">
        <v>27</v>
      </c>
      <c r="N7" s="76" t="s">
        <v>28</v>
      </c>
      <c r="O7" s="76" t="s">
        <v>27</v>
      </c>
      <c r="P7" s="76" t="s">
        <v>28</v>
      </c>
      <c r="Q7" s="76" t="s">
        <v>27</v>
      </c>
      <c r="R7" s="76" t="s">
        <v>28</v>
      </c>
    </row>
    <row r="8" spans="1:38" ht="16.5" customHeight="1" x14ac:dyDescent="0.35">
      <c r="B8" s="77" t="s">
        <v>29</v>
      </c>
      <c r="C8" s="78">
        <v>0.21</v>
      </c>
      <c r="D8" s="78">
        <v>7.0000000000000007E-2</v>
      </c>
      <c r="E8" s="79">
        <v>-0.1</v>
      </c>
      <c r="F8" s="78">
        <v>-0.02</v>
      </c>
      <c r="G8" s="78">
        <v>0.01</v>
      </c>
      <c r="H8" s="78">
        <v>-0.05</v>
      </c>
      <c r="I8" s="79">
        <v>-0.22</v>
      </c>
      <c r="J8" s="78">
        <v>-0.04</v>
      </c>
      <c r="K8" s="78">
        <v>-0.14000000000000001</v>
      </c>
      <c r="L8" s="78">
        <v>-0.04</v>
      </c>
      <c r="M8" s="79">
        <v>-0.1</v>
      </c>
      <c r="N8" s="78">
        <v>0.02</v>
      </c>
      <c r="O8" s="104">
        <v>-0.14000000000000001</v>
      </c>
      <c r="P8" s="104">
        <v>0.02</v>
      </c>
      <c r="Q8" s="167">
        <v>0.36</v>
      </c>
      <c r="R8" s="104">
        <v>0.06</v>
      </c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</row>
    <row r="9" spans="1:38" ht="16.5" customHeight="1" x14ac:dyDescent="0.35">
      <c r="B9" s="77" t="s">
        <v>30</v>
      </c>
      <c r="C9" s="78">
        <v>-0.12</v>
      </c>
      <c r="D9" s="78">
        <v>0.1</v>
      </c>
      <c r="E9" s="79">
        <v>-0.19</v>
      </c>
      <c r="F9" s="78">
        <v>0.03</v>
      </c>
      <c r="G9" s="78">
        <v>-0.08</v>
      </c>
      <c r="H9" s="78">
        <v>0.12</v>
      </c>
      <c r="I9" s="79">
        <v>-0.11</v>
      </c>
      <c r="J9" s="78">
        <v>0.01</v>
      </c>
      <c r="K9" s="78">
        <v>0.01</v>
      </c>
      <c r="L9" s="78">
        <v>0.12</v>
      </c>
      <c r="M9" s="79">
        <v>-0.02</v>
      </c>
      <c r="N9" s="78">
        <v>0</v>
      </c>
      <c r="O9" s="104">
        <v>-0.23</v>
      </c>
      <c r="P9" s="104">
        <v>0.03</v>
      </c>
      <c r="Q9" s="167">
        <v>0.09</v>
      </c>
      <c r="R9" s="104">
        <v>-0.01</v>
      </c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</row>
    <row r="10" spans="1:38" ht="16.5" customHeight="1" x14ac:dyDescent="0.35">
      <c r="B10" s="77" t="s">
        <v>31</v>
      </c>
      <c r="C10" s="78">
        <v>-0.03</v>
      </c>
      <c r="D10" s="78">
        <v>0.06</v>
      </c>
      <c r="E10" s="79">
        <v>-0.16</v>
      </c>
      <c r="F10" s="78">
        <v>0.03</v>
      </c>
      <c r="G10" s="78">
        <v>0</v>
      </c>
      <c r="H10" s="78">
        <v>7.0000000000000007E-2</v>
      </c>
      <c r="I10" s="79">
        <v>-0.18</v>
      </c>
      <c r="J10" s="78">
        <v>0.01</v>
      </c>
      <c r="K10" s="78">
        <v>-0.06</v>
      </c>
      <c r="L10" s="78">
        <v>0.11</v>
      </c>
      <c r="M10" s="79">
        <v>-0.05</v>
      </c>
      <c r="N10" s="78">
        <v>0.03</v>
      </c>
      <c r="O10" s="104">
        <v>-0.15</v>
      </c>
      <c r="P10" s="104">
        <v>0.16</v>
      </c>
      <c r="Q10" s="167">
        <v>0.31</v>
      </c>
      <c r="R10" s="104">
        <v>7.0000000000000007E-2</v>
      </c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</row>
    <row r="11" spans="1:38" ht="16.5" customHeight="1" x14ac:dyDescent="0.35">
      <c r="B11" s="77" t="s">
        <v>32</v>
      </c>
      <c r="C11" s="78">
        <v>0.01</v>
      </c>
      <c r="D11" s="78">
        <v>0.11</v>
      </c>
      <c r="E11" s="79">
        <v>-0.13</v>
      </c>
      <c r="F11" s="78">
        <v>0.03</v>
      </c>
      <c r="G11" s="78">
        <v>0.01</v>
      </c>
      <c r="H11" s="78">
        <v>0.08</v>
      </c>
      <c r="I11" s="79">
        <v>-0.16</v>
      </c>
      <c r="J11" s="78">
        <v>-0.02</v>
      </c>
      <c r="K11" s="78">
        <v>-0.08</v>
      </c>
      <c r="L11" s="78">
        <v>0.06</v>
      </c>
      <c r="M11" s="79">
        <v>-0.13</v>
      </c>
      <c r="N11" s="78">
        <v>0</v>
      </c>
      <c r="O11" s="104">
        <v>-0.26</v>
      </c>
      <c r="P11" s="104">
        <v>0.04</v>
      </c>
      <c r="Q11" s="167">
        <v>0.17</v>
      </c>
      <c r="R11" s="104">
        <v>0.04</v>
      </c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</row>
    <row r="12" spans="1:38" ht="16.5" customHeight="1" x14ac:dyDescent="0.35">
      <c r="B12" s="77" t="s">
        <v>33</v>
      </c>
      <c r="C12" s="78">
        <v>0</v>
      </c>
      <c r="D12" s="78">
        <v>0.12</v>
      </c>
      <c r="E12" s="79">
        <v>-0.09</v>
      </c>
      <c r="F12" s="78">
        <v>0.02</v>
      </c>
      <c r="G12" s="78">
        <v>-0.02</v>
      </c>
      <c r="H12" s="78">
        <v>0.09</v>
      </c>
      <c r="I12" s="79">
        <v>-0.21</v>
      </c>
      <c r="J12" s="78">
        <v>0.01</v>
      </c>
      <c r="K12" s="78">
        <v>0.09</v>
      </c>
      <c r="L12" s="78">
        <v>0.1</v>
      </c>
      <c r="M12" s="79">
        <v>0</v>
      </c>
      <c r="N12" s="78">
        <v>0.04</v>
      </c>
      <c r="O12" s="104">
        <v>-0.04</v>
      </c>
      <c r="P12" s="104">
        <v>0.14000000000000001</v>
      </c>
      <c r="Q12" s="167">
        <v>0.33</v>
      </c>
      <c r="R12" s="104">
        <v>7.0000000000000007E-2</v>
      </c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</row>
    <row r="13" spans="1:38" ht="16.5" customHeight="1" x14ac:dyDescent="0.35">
      <c r="B13" s="80" t="s">
        <v>34</v>
      </c>
      <c r="C13" s="78">
        <v>0.15</v>
      </c>
      <c r="D13" s="78">
        <v>0.24</v>
      </c>
      <c r="E13" s="79">
        <v>-0.09</v>
      </c>
      <c r="F13" s="78">
        <v>0.05</v>
      </c>
      <c r="G13" s="78">
        <v>0.16</v>
      </c>
      <c r="H13" s="78">
        <v>0.22</v>
      </c>
      <c r="I13" s="79">
        <v>-0.15</v>
      </c>
      <c r="J13" s="78">
        <v>0.03</v>
      </c>
      <c r="K13" s="78">
        <v>0.16</v>
      </c>
      <c r="L13" s="78">
        <v>0.19</v>
      </c>
      <c r="M13" s="79">
        <v>-0.03</v>
      </c>
      <c r="N13" s="78">
        <v>0.03</v>
      </c>
      <c r="O13" s="104">
        <v>0</v>
      </c>
      <c r="P13" s="104">
        <v>0.17</v>
      </c>
      <c r="Q13" s="167">
        <v>0.34</v>
      </c>
      <c r="R13" s="104">
        <v>0.04</v>
      </c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</row>
    <row r="14" spans="1:38" ht="16.5" customHeight="1" x14ac:dyDescent="0.35">
      <c r="B14" s="160" t="s">
        <v>87</v>
      </c>
      <c r="C14" s="161">
        <v>0.01</v>
      </c>
      <c r="D14" s="162">
        <v>0.12</v>
      </c>
      <c r="E14" s="162">
        <v>-0.13</v>
      </c>
      <c r="F14" s="161">
        <v>0.03</v>
      </c>
      <c r="G14" s="161">
        <v>0.01</v>
      </c>
      <c r="H14" s="162">
        <v>0.1</v>
      </c>
      <c r="I14" s="162">
        <v>-0.17</v>
      </c>
      <c r="J14" s="161">
        <v>0</v>
      </c>
      <c r="K14" s="161">
        <v>-0.01</v>
      </c>
      <c r="L14" s="162">
        <v>0.1</v>
      </c>
      <c r="M14" s="162">
        <v>-0.06</v>
      </c>
      <c r="N14" s="161">
        <v>0.02</v>
      </c>
      <c r="O14" s="168">
        <v>-0.15</v>
      </c>
      <c r="P14" s="169">
        <v>0.1</v>
      </c>
      <c r="Q14" s="169">
        <v>0.26</v>
      </c>
      <c r="R14" s="168">
        <v>0.05</v>
      </c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</row>
    <row r="15" spans="1:38" ht="16.5" customHeight="1" x14ac:dyDescent="0.35">
      <c r="B15" s="81"/>
    </row>
    <row r="16" spans="1:38" ht="16.5" customHeight="1" x14ac:dyDescent="0.35">
      <c r="B16" s="82"/>
      <c r="C16" s="70" t="s">
        <v>20</v>
      </c>
      <c r="D16" s="71"/>
      <c r="E16" s="71"/>
      <c r="F16" s="72"/>
      <c r="G16" s="70" t="s">
        <v>21</v>
      </c>
      <c r="H16" s="71"/>
      <c r="I16" s="71"/>
      <c r="J16" s="72"/>
      <c r="K16" s="70" t="s">
        <v>22</v>
      </c>
      <c r="L16" s="71"/>
      <c r="M16" s="71"/>
      <c r="N16" s="72"/>
      <c r="O16" s="166" t="s">
        <v>23</v>
      </c>
      <c r="P16" s="71"/>
      <c r="Q16" s="71"/>
      <c r="R16" s="72"/>
    </row>
    <row r="17" spans="2:38" ht="16.5" customHeight="1" x14ac:dyDescent="0.35">
      <c r="B17" s="83"/>
      <c r="C17" s="73" t="s">
        <v>7</v>
      </c>
      <c r="D17" s="74"/>
      <c r="E17" s="73" t="s">
        <v>6</v>
      </c>
      <c r="F17" s="74"/>
      <c r="G17" s="73" t="s">
        <v>7</v>
      </c>
      <c r="H17" s="74"/>
      <c r="I17" s="73" t="s">
        <v>6</v>
      </c>
      <c r="J17" s="74"/>
      <c r="K17" s="73" t="s">
        <v>7</v>
      </c>
      <c r="L17" s="74"/>
      <c r="M17" s="73" t="s">
        <v>6</v>
      </c>
      <c r="N17" s="74"/>
      <c r="O17" s="73" t="s">
        <v>7</v>
      </c>
      <c r="P17" s="74"/>
      <c r="Q17" s="73" t="s">
        <v>6</v>
      </c>
      <c r="R17" s="74"/>
    </row>
    <row r="18" spans="2:38" ht="29" x14ac:dyDescent="0.35">
      <c r="B18" s="84"/>
      <c r="C18" s="76" t="s">
        <v>27</v>
      </c>
      <c r="D18" s="76" t="s">
        <v>28</v>
      </c>
      <c r="E18" s="76" t="s">
        <v>27</v>
      </c>
      <c r="F18" s="76" t="s">
        <v>28</v>
      </c>
      <c r="G18" s="76" t="s">
        <v>27</v>
      </c>
      <c r="H18" s="76" t="s">
        <v>28</v>
      </c>
      <c r="I18" s="76" t="s">
        <v>27</v>
      </c>
      <c r="J18" s="76" t="s">
        <v>28</v>
      </c>
      <c r="K18" s="76" t="s">
        <v>27</v>
      </c>
      <c r="L18" s="76" t="s">
        <v>28</v>
      </c>
      <c r="M18" s="76" t="s">
        <v>27</v>
      </c>
      <c r="N18" s="76" t="s">
        <v>28</v>
      </c>
      <c r="O18" s="76" t="s">
        <v>27</v>
      </c>
      <c r="P18" s="76" t="s">
        <v>28</v>
      </c>
      <c r="Q18" s="76" t="s">
        <v>27</v>
      </c>
      <c r="R18" s="76" t="s">
        <v>28</v>
      </c>
    </row>
    <row r="19" spans="2:38" ht="16.5" customHeight="1" x14ac:dyDescent="0.35">
      <c r="B19" s="77" t="s">
        <v>29</v>
      </c>
      <c r="C19" s="78">
        <v>0.36</v>
      </c>
      <c r="D19" s="78">
        <v>0.21</v>
      </c>
      <c r="E19" s="79">
        <v>-0.12</v>
      </c>
      <c r="F19" s="78">
        <v>0.05</v>
      </c>
      <c r="G19" s="78">
        <v>7.0000000000000007E-2</v>
      </c>
      <c r="H19" s="78">
        <v>0.19</v>
      </c>
      <c r="I19" s="79">
        <v>-0.06</v>
      </c>
      <c r="J19" s="78">
        <v>0.08</v>
      </c>
      <c r="K19" s="78">
        <v>0.3</v>
      </c>
      <c r="L19" s="78">
        <v>0.12</v>
      </c>
      <c r="M19" s="79">
        <v>0.04</v>
      </c>
      <c r="N19" s="78">
        <v>0</v>
      </c>
      <c r="O19" s="104">
        <v>0.17</v>
      </c>
      <c r="P19" s="104">
        <v>0.14000000000000001</v>
      </c>
      <c r="Q19" s="167">
        <v>0.37</v>
      </c>
      <c r="R19" s="104">
        <v>0.01</v>
      </c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</row>
    <row r="20" spans="2:38" ht="16.5" customHeight="1" x14ac:dyDescent="0.35">
      <c r="B20" s="77" t="s">
        <v>30</v>
      </c>
      <c r="C20" s="78">
        <v>0.43</v>
      </c>
      <c r="D20" s="78">
        <v>-7.0000000000000007E-2</v>
      </c>
      <c r="E20" s="79">
        <v>0.41</v>
      </c>
      <c r="F20" s="78">
        <v>0.03</v>
      </c>
      <c r="G20" s="78">
        <v>0.93</v>
      </c>
      <c r="H20" s="78">
        <v>-0.02</v>
      </c>
      <c r="I20" s="79">
        <v>-0.15</v>
      </c>
      <c r="J20" s="78">
        <v>-0.01</v>
      </c>
      <c r="K20" s="78">
        <v>0.72</v>
      </c>
      <c r="L20" s="78">
        <v>0.08</v>
      </c>
      <c r="M20" s="79">
        <v>-0.1</v>
      </c>
      <c r="N20" s="78">
        <v>0.01</v>
      </c>
      <c r="O20" s="104">
        <v>0.54</v>
      </c>
      <c r="P20" s="104">
        <v>0.1</v>
      </c>
      <c r="Q20" s="167">
        <v>0.42</v>
      </c>
      <c r="R20" s="104">
        <v>7.0000000000000007E-2</v>
      </c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</row>
    <row r="21" spans="2:38" ht="16.5" customHeight="1" x14ac:dyDescent="0.35">
      <c r="B21" s="77" t="s">
        <v>31</v>
      </c>
      <c r="C21" s="78">
        <v>0.17</v>
      </c>
      <c r="D21" s="78">
        <v>0.12</v>
      </c>
      <c r="E21" s="79">
        <v>0.01</v>
      </c>
      <c r="F21" s="78">
        <v>7.0000000000000007E-2</v>
      </c>
      <c r="G21" s="78">
        <v>0.57999999999999996</v>
      </c>
      <c r="H21" s="78">
        <v>0.14000000000000001</v>
      </c>
      <c r="I21" s="79">
        <v>-0.21</v>
      </c>
      <c r="J21" s="78">
        <v>0.01</v>
      </c>
      <c r="K21" s="78">
        <v>0.27</v>
      </c>
      <c r="L21" s="78">
        <v>0.12</v>
      </c>
      <c r="M21" s="79">
        <v>0</v>
      </c>
      <c r="N21" s="78">
        <v>-0.01</v>
      </c>
      <c r="O21" s="104">
        <v>0.17</v>
      </c>
      <c r="P21" s="104">
        <v>0.1</v>
      </c>
      <c r="Q21" s="167">
        <v>0.45</v>
      </c>
      <c r="R21" s="104">
        <v>0.03</v>
      </c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</row>
    <row r="22" spans="2:38" ht="16.5" customHeight="1" x14ac:dyDescent="0.35">
      <c r="B22" s="77" t="s">
        <v>32</v>
      </c>
      <c r="C22" s="78">
        <v>0.51</v>
      </c>
      <c r="D22" s="78">
        <v>7.0000000000000007E-2</v>
      </c>
      <c r="E22" s="79">
        <v>-0.1</v>
      </c>
      <c r="F22" s="78">
        <v>0.05</v>
      </c>
      <c r="G22" s="78">
        <v>0.14000000000000001</v>
      </c>
      <c r="H22" s="78">
        <v>0.09</v>
      </c>
      <c r="I22" s="79">
        <v>-0.16</v>
      </c>
      <c r="J22" s="78">
        <v>0</v>
      </c>
      <c r="K22" s="78">
        <v>0.23</v>
      </c>
      <c r="L22" s="78">
        <v>0.1</v>
      </c>
      <c r="M22" s="79">
        <v>-0.05</v>
      </c>
      <c r="N22" s="78">
        <v>0.01</v>
      </c>
      <c r="O22" s="104">
        <v>0.05</v>
      </c>
      <c r="P22" s="104">
        <v>0.13</v>
      </c>
      <c r="Q22" s="167">
        <v>0.45</v>
      </c>
      <c r="R22" s="104">
        <v>0.06</v>
      </c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</row>
    <row r="23" spans="2:38" ht="16.5" customHeight="1" x14ac:dyDescent="0.35">
      <c r="B23" s="77" t="s">
        <v>33</v>
      </c>
      <c r="C23" s="78">
        <v>0.39</v>
      </c>
      <c r="D23" s="78">
        <v>0.08</v>
      </c>
      <c r="E23" s="79">
        <v>0.01</v>
      </c>
      <c r="F23" s="78">
        <v>0.05</v>
      </c>
      <c r="G23" s="78">
        <v>0.49</v>
      </c>
      <c r="H23" s="78">
        <v>0.11</v>
      </c>
      <c r="I23" s="79">
        <v>-0.19</v>
      </c>
      <c r="J23" s="78">
        <v>0.04</v>
      </c>
      <c r="K23" s="78">
        <v>0.43</v>
      </c>
      <c r="L23" s="78">
        <v>0.16</v>
      </c>
      <c r="M23" s="79">
        <v>-0.1</v>
      </c>
      <c r="N23" s="78">
        <v>0.03</v>
      </c>
      <c r="O23" s="104">
        <v>0.11</v>
      </c>
      <c r="P23" s="104">
        <v>0.15</v>
      </c>
      <c r="Q23" s="167">
        <v>0.51</v>
      </c>
      <c r="R23" s="104">
        <v>0.03</v>
      </c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</row>
    <row r="24" spans="2:38" ht="16.5" customHeight="1" x14ac:dyDescent="0.35">
      <c r="B24" s="80" t="s">
        <v>34</v>
      </c>
      <c r="C24" s="78">
        <v>0.56999999999999995</v>
      </c>
      <c r="D24" s="78">
        <v>0.12</v>
      </c>
      <c r="E24" s="79">
        <v>-0.15</v>
      </c>
      <c r="F24" s="78">
        <v>7.0000000000000007E-2</v>
      </c>
      <c r="G24" s="78">
        <v>0.38</v>
      </c>
      <c r="H24" s="78">
        <v>0.13</v>
      </c>
      <c r="I24" s="79">
        <v>-0.16</v>
      </c>
      <c r="J24" s="78">
        <v>0.05</v>
      </c>
      <c r="K24" s="78">
        <v>0.51</v>
      </c>
      <c r="L24" s="78">
        <v>0.22</v>
      </c>
      <c r="M24" s="79">
        <v>-0.03</v>
      </c>
      <c r="N24" s="78">
        <v>0.06</v>
      </c>
      <c r="O24" s="104">
        <v>0.08</v>
      </c>
      <c r="P24" s="104">
        <v>0.26</v>
      </c>
      <c r="Q24" s="167">
        <v>0.55000000000000004</v>
      </c>
      <c r="R24" s="104">
        <v>0.06</v>
      </c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</row>
    <row r="25" spans="2:38" ht="16.5" customHeight="1" x14ac:dyDescent="0.35">
      <c r="B25" s="160" t="s">
        <v>87</v>
      </c>
      <c r="C25" s="161">
        <v>0.37</v>
      </c>
      <c r="D25" s="162">
        <v>0.08</v>
      </c>
      <c r="E25" s="162">
        <v>-0.01</v>
      </c>
      <c r="F25" s="161">
        <v>0.06</v>
      </c>
      <c r="G25" s="161">
        <v>0.39</v>
      </c>
      <c r="H25" s="162">
        <v>0.1</v>
      </c>
      <c r="I25" s="162">
        <v>-0.17</v>
      </c>
      <c r="J25" s="161">
        <v>0.02</v>
      </c>
      <c r="K25" s="161">
        <v>0.35</v>
      </c>
      <c r="L25" s="162">
        <v>0.14000000000000001</v>
      </c>
      <c r="M25" s="162">
        <v>-0.05</v>
      </c>
      <c r="N25" s="161">
        <v>0.02</v>
      </c>
      <c r="O25" s="168">
        <v>0.14000000000000001</v>
      </c>
      <c r="P25" s="169">
        <v>0.15</v>
      </c>
      <c r="Q25" s="169">
        <v>0.46</v>
      </c>
      <c r="R25" s="168">
        <v>0.04</v>
      </c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</row>
    <row r="26" spans="2:38" ht="16.5" customHeight="1" x14ac:dyDescent="0.35">
      <c r="B26" s="85"/>
    </row>
    <row r="27" spans="2:38" ht="16.5" customHeight="1" x14ac:dyDescent="0.35">
      <c r="B27" s="85"/>
    </row>
    <row r="28" spans="2:38" ht="16.5" customHeight="1" x14ac:dyDescent="0.35">
      <c r="B28" s="30" t="s">
        <v>79</v>
      </c>
    </row>
    <row r="29" spans="2:38" ht="16.5" customHeight="1" x14ac:dyDescent="0.35">
      <c r="B29" s="30" t="s">
        <v>60</v>
      </c>
    </row>
    <row r="30" spans="2:38" ht="16.5" customHeight="1" x14ac:dyDescent="0.35"/>
  </sheetData>
  <printOptions horizontalCentered="1"/>
  <pageMargins left="0.25" right="0.25" top="0.75" bottom="0.75" header="0.3" footer="0.3"/>
  <pageSetup scale="82" fitToHeight="0" orientation="landscape" r:id="rId1"/>
  <headerFooter>
    <oddFooter>&amp;C&amp;"Calibri,Italic"&amp;10&amp;P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56B31-4D7B-4D86-9ABD-BBF274E2EC48}">
  <sheetPr>
    <pageSetUpPr fitToPage="1"/>
  </sheetPr>
  <dimension ref="A1:AJ29"/>
  <sheetViews>
    <sheetView showGridLines="0" zoomScaleNormal="100" workbookViewId="0">
      <selection activeCell="W5" sqref="W5"/>
    </sheetView>
  </sheetViews>
  <sheetFormatPr defaultColWidth="9.26953125" defaultRowHeight="14.5" x14ac:dyDescent="0.35"/>
  <cols>
    <col min="1" max="1" width="3.7265625" style="65" customWidth="1"/>
    <col min="2" max="2" width="18.453125" style="65" customWidth="1"/>
    <col min="3" max="18" width="9.7265625" style="65" customWidth="1"/>
    <col min="19" max="19" width="3.7265625" style="65" customWidth="1"/>
    <col min="20" max="16384" width="9.26953125" style="65"/>
  </cols>
  <sheetData>
    <row r="1" spans="1:36" s="86" customFormat="1" ht="24" thickBot="1" x14ac:dyDescent="0.6">
      <c r="A1" s="1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6" s="86" customFormat="1" ht="16.5" customHeight="1" x14ac:dyDescent="0.35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7"/>
      <c r="P2" s="17"/>
      <c r="Q2" s="17"/>
      <c r="R2" s="17"/>
      <c r="S2" s="17"/>
    </row>
    <row r="3" spans="1:36" s="86" customFormat="1" ht="16.5" customHeight="1" x14ac:dyDescent="0.35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36" ht="16.5" customHeight="1" x14ac:dyDescent="0.45">
      <c r="C4" s="88" t="s">
        <v>35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</row>
    <row r="5" spans="1:36" s="91" customFormat="1" ht="16.5" customHeight="1" x14ac:dyDescent="0.45">
      <c r="B5" s="182" t="s">
        <v>88</v>
      </c>
      <c r="C5" s="92" t="s">
        <v>0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4"/>
      <c r="W5"/>
    </row>
    <row r="6" spans="1:36" s="91" customFormat="1" ht="16.5" customHeight="1" x14ac:dyDescent="0.35">
      <c r="B6" s="182"/>
      <c r="C6" s="95">
        <v>45473</v>
      </c>
      <c r="D6" s="96"/>
      <c r="E6" s="96"/>
      <c r="F6" s="97"/>
      <c r="G6" s="95">
        <v>45565</v>
      </c>
      <c r="H6" s="96"/>
      <c r="I6" s="96"/>
      <c r="J6" s="97"/>
      <c r="K6" s="95">
        <v>45657</v>
      </c>
      <c r="L6" s="96"/>
      <c r="M6" s="96"/>
      <c r="N6" s="97"/>
      <c r="O6" s="95">
        <v>45747</v>
      </c>
      <c r="P6" s="96"/>
      <c r="Q6" s="96"/>
      <c r="R6" s="97"/>
    </row>
    <row r="7" spans="1:36" s="98" customFormat="1" ht="31" x14ac:dyDescent="0.35">
      <c r="B7" s="182"/>
      <c r="C7" s="99" t="s">
        <v>36</v>
      </c>
      <c r="D7" s="142"/>
      <c r="E7" s="99" t="s">
        <v>9</v>
      </c>
      <c r="F7" s="100"/>
      <c r="G7" s="99" t="s">
        <v>36</v>
      </c>
      <c r="H7" s="100"/>
      <c r="I7" s="99" t="s">
        <v>9</v>
      </c>
      <c r="J7" s="100"/>
      <c r="K7" s="99" t="s">
        <v>36</v>
      </c>
      <c r="L7" s="100"/>
      <c r="M7" s="101" t="s">
        <v>9</v>
      </c>
      <c r="N7" s="101"/>
      <c r="O7" s="99" t="s">
        <v>36</v>
      </c>
      <c r="P7" s="100"/>
      <c r="Q7" s="101" t="s">
        <v>9</v>
      </c>
      <c r="R7" s="101"/>
    </row>
    <row r="8" spans="1:36" s="91" customFormat="1" ht="16.5" customHeight="1" x14ac:dyDescent="0.35">
      <c r="B8" s="102" t="s">
        <v>37</v>
      </c>
      <c r="C8" s="103">
        <v>5596</v>
      </c>
      <c r="D8" s="104">
        <v>0.23167046160215277</v>
      </c>
      <c r="E8" s="105">
        <v>1490</v>
      </c>
      <c r="F8" s="104">
        <v>0.16140913424040212</v>
      </c>
      <c r="G8" s="103">
        <v>6041</v>
      </c>
      <c r="H8" s="104">
        <v>0.25046580961644183</v>
      </c>
      <c r="I8" s="105">
        <v>1598.5</v>
      </c>
      <c r="J8" s="104">
        <v>0.17901538737205189</v>
      </c>
      <c r="K8" s="103">
        <v>5374</v>
      </c>
      <c r="L8" s="104">
        <v>0.2819665250013117</v>
      </c>
      <c r="M8" s="105">
        <v>1416.8</v>
      </c>
      <c r="N8" s="104">
        <v>0.19826476350405819</v>
      </c>
      <c r="O8" s="103">
        <v>5546</v>
      </c>
      <c r="P8" s="104">
        <v>0.28771529362938369</v>
      </c>
      <c r="Q8" s="105">
        <v>1455.3</v>
      </c>
      <c r="R8" s="104">
        <v>0.20266261889178236</v>
      </c>
      <c r="V8" s="163"/>
      <c r="W8" s="163"/>
      <c r="X8" s="163"/>
      <c r="Z8" s="163"/>
      <c r="AB8" s="163"/>
      <c r="AD8" s="163"/>
      <c r="AF8" s="163"/>
      <c r="AH8" s="163"/>
      <c r="AJ8" s="163"/>
    </row>
    <row r="9" spans="1:36" s="91" customFormat="1" ht="16.5" customHeight="1" x14ac:dyDescent="0.35">
      <c r="B9" s="102" t="s">
        <v>38</v>
      </c>
      <c r="C9" s="103">
        <v>5651</v>
      </c>
      <c r="D9" s="104">
        <v>0.23394742289381079</v>
      </c>
      <c r="E9" s="106">
        <v>1837.5</v>
      </c>
      <c r="F9" s="104">
        <v>0.19905321085016034</v>
      </c>
      <c r="G9" s="103">
        <v>5657</v>
      </c>
      <c r="H9" s="104">
        <v>0.23922696325115236</v>
      </c>
      <c r="I9" s="106">
        <v>1840.4</v>
      </c>
      <c r="J9" s="104">
        <v>0.2011056733935091</v>
      </c>
      <c r="K9" s="103">
        <v>4409</v>
      </c>
      <c r="L9" s="104">
        <v>0.23133427776903301</v>
      </c>
      <c r="M9" s="106">
        <v>1431.4</v>
      </c>
      <c r="N9" s="104">
        <v>0.20030786453960259</v>
      </c>
      <c r="O9" s="103">
        <v>4601</v>
      </c>
      <c r="P9" s="104">
        <v>0.23869059970948331</v>
      </c>
      <c r="Q9" s="106">
        <v>1495.1000000000001</v>
      </c>
      <c r="R9" s="104">
        <v>0.20820509963932099</v>
      </c>
      <c r="V9" s="163"/>
      <c r="W9" s="163"/>
      <c r="X9" s="163"/>
      <c r="Z9" s="163"/>
      <c r="AB9" s="163"/>
      <c r="AD9" s="163"/>
      <c r="AF9" s="163"/>
      <c r="AH9" s="163"/>
      <c r="AJ9" s="163"/>
    </row>
    <row r="10" spans="1:36" s="91" customFormat="1" ht="16.5" customHeight="1" x14ac:dyDescent="0.35">
      <c r="B10" s="102" t="s">
        <v>39</v>
      </c>
      <c r="C10" s="103">
        <v>4944</v>
      </c>
      <c r="D10" s="104">
        <v>0.20567812047195197</v>
      </c>
      <c r="E10" s="106">
        <v>1849</v>
      </c>
      <c r="F10" s="104">
        <v>0.20029898604731783</v>
      </c>
      <c r="G10" s="103">
        <v>4732</v>
      </c>
      <c r="H10" s="104">
        <v>0.20010995052226499</v>
      </c>
      <c r="I10" s="106">
        <v>1771.3</v>
      </c>
      <c r="J10" s="104">
        <v>0.19836719152462651</v>
      </c>
      <c r="K10" s="103">
        <v>3588</v>
      </c>
      <c r="L10" s="104">
        <v>0.18825751613410988</v>
      </c>
      <c r="M10" s="106">
        <v>1343.8</v>
      </c>
      <c r="N10" s="104">
        <v>0.1880492583263364</v>
      </c>
      <c r="O10" s="103">
        <v>3645</v>
      </c>
      <c r="P10" s="104">
        <v>0.18909524797675867</v>
      </c>
      <c r="Q10" s="106">
        <v>1361.3</v>
      </c>
      <c r="R10" s="104">
        <v>0.18957233772925397</v>
      </c>
      <c r="V10" s="163"/>
      <c r="W10" s="163"/>
      <c r="X10" s="163"/>
      <c r="Z10" s="163"/>
      <c r="AB10" s="163"/>
      <c r="AD10" s="163"/>
      <c r="AF10" s="163"/>
      <c r="AH10" s="163"/>
      <c r="AJ10" s="163"/>
    </row>
    <row r="11" spans="1:36" s="91" customFormat="1" ht="16.5" customHeight="1" x14ac:dyDescent="0.35">
      <c r="B11" s="102" t="s">
        <v>40</v>
      </c>
      <c r="C11" s="103">
        <v>5002</v>
      </c>
      <c r="D11" s="104">
        <v>0.2070792796522459</v>
      </c>
      <c r="E11" s="106">
        <v>2204.9</v>
      </c>
      <c r="F11" s="104">
        <v>0.23885302019239105</v>
      </c>
      <c r="G11" s="103">
        <v>4409</v>
      </c>
      <c r="H11" s="104">
        <v>0.18645071256396159</v>
      </c>
      <c r="I11" s="106">
        <v>1949</v>
      </c>
      <c r="J11" s="104">
        <v>0.21826774475328689</v>
      </c>
      <c r="K11" s="103">
        <v>3422</v>
      </c>
      <c r="L11" s="104">
        <v>0.17954772023715829</v>
      </c>
      <c r="M11" s="106">
        <v>1511</v>
      </c>
      <c r="N11" s="104">
        <v>0.21144696333613211</v>
      </c>
      <c r="O11" s="103">
        <v>3298</v>
      </c>
      <c r="P11" s="104">
        <v>0.17109358788130319</v>
      </c>
      <c r="Q11" s="106">
        <v>1452.4</v>
      </c>
      <c r="R11" s="104">
        <v>0.20225876979208735</v>
      </c>
      <c r="V11" s="163"/>
      <c r="W11" s="163"/>
      <c r="X11" s="163"/>
      <c r="Z11" s="163"/>
      <c r="AB11" s="163"/>
      <c r="AD11" s="163"/>
      <c r="AF11" s="163"/>
      <c r="AH11" s="163"/>
      <c r="AJ11" s="163"/>
    </row>
    <row r="12" spans="1:36" s="91" customFormat="1" ht="16.5" customHeight="1" x14ac:dyDescent="0.35">
      <c r="B12" s="102" t="s">
        <v>41</v>
      </c>
      <c r="C12" s="103">
        <v>2962</v>
      </c>
      <c r="D12" s="104">
        <v>0.12262471537983854</v>
      </c>
      <c r="E12" s="106">
        <v>1849.8</v>
      </c>
      <c r="F12" s="104">
        <v>0.20038564866972877</v>
      </c>
      <c r="G12" s="103">
        <v>2808</v>
      </c>
      <c r="H12" s="104">
        <v>0.11874656404617923</v>
      </c>
      <c r="I12" s="106">
        <v>1770.2</v>
      </c>
      <c r="J12" s="104">
        <v>0.19824400295652564</v>
      </c>
      <c r="K12" s="103">
        <v>2266</v>
      </c>
      <c r="L12" s="104">
        <v>0.11889396085838712</v>
      </c>
      <c r="M12" s="106">
        <v>1443</v>
      </c>
      <c r="N12" s="104">
        <v>0.20193115029387071</v>
      </c>
      <c r="O12" s="103">
        <v>2186</v>
      </c>
      <c r="P12" s="104">
        <v>0.11340527080307118</v>
      </c>
      <c r="Q12" s="106">
        <v>1416.8</v>
      </c>
      <c r="R12" s="104">
        <v>0.19730117394755531</v>
      </c>
      <c r="V12" s="163"/>
      <c r="W12" s="163"/>
      <c r="X12" s="163"/>
      <c r="Z12" s="163"/>
      <c r="AB12" s="163"/>
      <c r="AD12" s="163"/>
      <c r="AF12" s="163"/>
      <c r="AH12" s="163"/>
      <c r="AJ12" s="163"/>
    </row>
    <row r="13" spans="1:36" s="91" customFormat="1" ht="16.5" customHeight="1" x14ac:dyDescent="0.35">
      <c r="B13" s="156" t="s">
        <v>89</v>
      </c>
      <c r="C13" s="157">
        <v>24155</v>
      </c>
      <c r="D13" s="158">
        <v>1.0009999999999999</v>
      </c>
      <c r="E13" s="159">
        <v>9231.1999999999989</v>
      </c>
      <c r="F13" s="158">
        <v>1.0000000000000002</v>
      </c>
      <c r="G13" s="157">
        <v>23647</v>
      </c>
      <c r="H13" s="158">
        <v>0.995</v>
      </c>
      <c r="I13" s="159">
        <v>8929.4</v>
      </c>
      <c r="J13" s="158">
        <v>0.99500000000000011</v>
      </c>
      <c r="K13" s="157">
        <v>19059</v>
      </c>
      <c r="L13" s="158">
        <v>1</v>
      </c>
      <c r="M13" s="159">
        <v>7146</v>
      </c>
      <c r="N13" s="158">
        <v>1</v>
      </c>
      <c r="O13" s="157">
        <v>19276</v>
      </c>
      <c r="P13" s="158">
        <v>1.0000000000000002</v>
      </c>
      <c r="Q13" s="159">
        <v>7180.9000000000005</v>
      </c>
      <c r="R13" s="158">
        <v>1</v>
      </c>
    </row>
    <row r="14" spans="1:36" ht="16.5" customHeight="1" x14ac:dyDescent="0.35">
      <c r="B14" s="8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</row>
    <row r="15" spans="1:36" ht="16.5" customHeight="1" x14ac:dyDescent="0.35">
      <c r="B15" s="86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</row>
    <row r="16" spans="1:36" s="91" customFormat="1" ht="16.5" customHeight="1" x14ac:dyDescent="0.45">
      <c r="B16" s="182" t="s">
        <v>88</v>
      </c>
      <c r="C16" s="92" t="s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4"/>
    </row>
    <row r="17" spans="2:36" s="91" customFormat="1" ht="16.5" customHeight="1" x14ac:dyDescent="0.35">
      <c r="B17" s="182"/>
      <c r="C17" s="109">
        <v>45107</v>
      </c>
      <c r="D17" s="110"/>
      <c r="E17" s="110"/>
      <c r="F17" s="111"/>
      <c r="G17" s="109">
        <v>45199</v>
      </c>
      <c r="H17" s="110"/>
      <c r="I17" s="110"/>
      <c r="J17" s="111"/>
      <c r="K17" s="109">
        <v>45291</v>
      </c>
      <c r="L17" s="110"/>
      <c r="M17" s="110"/>
      <c r="N17" s="111"/>
      <c r="O17" s="109">
        <v>45382</v>
      </c>
      <c r="P17" s="110"/>
      <c r="Q17" s="110"/>
      <c r="R17" s="111"/>
    </row>
    <row r="18" spans="2:36" s="98" customFormat="1" ht="31" x14ac:dyDescent="0.35">
      <c r="B18" s="182"/>
      <c r="C18" s="99" t="s">
        <v>36</v>
      </c>
      <c r="D18" s="100"/>
      <c r="E18" s="99" t="s">
        <v>9</v>
      </c>
      <c r="F18" s="100"/>
      <c r="G18" s="99" t="s">
        <v>36</v>
      </c>
      <c r="H18" s="100"/>
      <c r="I18" s="99" t="s">
        <v>9</v>
      </c>
      <c r="J18" s="100"/>
      <c r="K18" s="99" t="s">
        <v>36</v>
      </c>
      <c r="L18" s="100"/>
      <c r="M18" s="99" t="s">
        <v>9</v>
      </c>
      <c r="N18" s="100"/>
      <c r="O18" s="99" t="s">
        <v>36</v>
      </c>
      <c r="P18" s="100"/>
      <c r="Q18" s="99" t="s">
        <v>9</v>
      </c>
      <c r="R18" s="100"/>
    </row>
    <row r="19" spans="2:36" s="91" customFormat="1" ht="16.5" customHeight="1" x14ac:dyDescent="0.35">
      <c r="B19" s="102" t="s">
        <v>37</v>
      </c>
      <c r="C19" s="103">
        <v>5236</v>
      </c>
      <c r="D19" s="104">
        <v>0.22780073961279096</v>
      </c>
      <c r="E19" s="105">
        <v>1427.3</v>
      </c>
      <c r="F19" s="104">
        <v>0.16399903482667097</v>
      </c>
      <c r="G19" s="103">
        <v>4836</v>
      </c>
      <c r="H19" s="104">
        <v>0.21092114445219817</v>
      </c>
      <c r="I19" s="105">
        <v>1310.9</v>
      </c>
      <c r="J19" s="104">
        <v>0.14932384406495469</v>
      </c>
      <c r="K19" s="103">
        <v>4526</v>
      </c>
      <c r="L19" s="104">
        <v>0.23502275077559462</v>
      </c>
      <c r="M19" s="105">
        <v>1214.3</v>
      </c>
      <c r="N19" s="104">
        <v>0.16688220395003564</v>
      </c>
      <c r="O19" s="103">
        <v>5570</v>
      </c>
      <c r="P19" s="104">
        <v>0.24702856129146708</v>
      </c>
      <c r="Q19" s="105">
        <v>1483.6</v>
      </c>
      <c r="R19" s="104">
        <v>0.17522761876291754</v>
      </c>
      <c r="V19" s="163"/>
      <c r="W19" s="163"/>
      <c r="X19" s="163"/>
      <c r="Z19" s="163"/>
      <c r="AB19" s="163"/>
      <c r="AD19" s="163"/>
      <c r="AF19" s="163"/>
      <c r="AH19" s="163"/>
      <c r="AJ19" s="163"/>
    </row>
    <row r="20" spans="2:36" s="91" customFormat="1" ht="16.5" customHeight="1" x14ac:dyDescent="0.35">
      <c r="B20" s="102" t="s">
        <v>38</v>
      </c>
      <c r="C20" s="103">
        <v>6193</v>
      </c>
      <c r="D20" s="104">
        <v>0.2694365890798347</v>
      </c>
      <c r="E20" s="106">
        <v>2012.8</v>
      </c>
      <c r="F20" s="104">
        <v>0.2312739138927509</v>
      </c>
      <c r="G20" s="103">
        <v>6043</v>
      </c>
      <c r="H20" s="104">
        <v>0.26356420097697136</v>
      </c>
      <c r="I20" s="106">
        <v>1965.7</v>
      </c>
      <c r="J20" s="104">
        <v>0.22391058703457323</v>
      </c>
      <c r="K20" s="103">
        <v>5039</v>
      </c>
      <c r="L20" s="104">
        <v>0.26054808686659775</v>
      </c>
      <c r="M20" s="106">
        <v>1637</v>
      </c>
      <c r="N20" s="104">
        <v>0.22497282306198541</v>
      </c>
      <c r="O20" s="103">
        <v>5809</v>
      </c>
      <c r="P20" s="104">
        <v>0.25762817101295016</v>
      </c>
      <c r="Q20" s="106">
        <v>1887.2</v>
      </c>
      <c r="R20" s="104">
        <v>0.22290097451432847</v>
      </c>
      <c r="V20" s="163"/>
      <c r="W20" s="163"/>
      <c r="X20" s="163"/>
      <c r="Z20" s="163"/>
      <c r="AB20" s="163"/>
      <c r="AD20" s="163"/>
      <c r="AF20" s="163"/>
      <c r="AH20" s="163"/>
      <c r="AJ20" s="163"/>
    </row>
    <row r="21" spans="2:36" s="91" customFormat="1" ht="16.5" customHeight="1" x14ac:dyDescent="0.35">
      <c r="B21" s="102" t="s">
        <v>39</v>
      </c>
      <c r="C21" s="103">
        <v>4782</v>
      </c>
      <c r="D21" s="104">
        <v>0.20804872743093322</v>
      </c>
      <c r="E21" s="106">
        <v>1788.6</v>
      </c>
      <c r="F21" s="104">
        <v>0.20551297813422806</v>
      </c>
      <c r="G21" s="103">
        <v>4948</v>
      </c>
      <c r="H21" s="104">
        <v>0.21580600139567341</v>
      </c>
      <c r="I21" s="106">
        <v>1851.1</v>
      </c>
      <c r="J21" s="104">
        <v>0.21085790701488999</v>
      </c>
      <c r="K21" s="103">
        <v>3881</v>
      </c>
      <c r="L21" s="104">
        <v>0.20067218200620476</v>
      </c>
      <c r="M21" s="106">
        <v>1452.7</v>
      </c>
      <c r="N21" s="104">
        <v>0.19964707774047294</v>
      </c>
      <c r="O21" s="103">
        <v>4380</v>
      </c>
      <c r="P21" s="104">
        <v>0.19425226184140501</v>
      </c>
      <c r="Q21" s="106">
        <v>1635.3</v>
      </c>
      <c r="R21" s="104">
        <v>0.19314751391897578</v>
      </c>
      <c r="V21" s="163"/>
      <c r="W21" s="163"/>
      <c r="X21" s="163"/>
      <c r="Z21" s="163"/>
      <c r="AB21" s="163"/>
      <c r="AD21" s="163"/>
      <c r="AF21" s="163"/>
      <c r="AH21" s="163"/>
      <c r="AJ21" s="163"/>
    </row>
    <row r="22" spans="2:36" s="91" customFormat="1" ht="16.5" customHeight="1" x14ac:dyDescent="0.35">
      <c r="B22" s="102" t="s">
        <v>40</v>
      </c>
      <c r="C22" s="103">
        <v>4260</v>
      </c>
      <c r="D22" s="104">
        <v>0.18033826408527301</v>
      </c>
      <c r="E22" s="106">
        <v>1878.1</v>
      </c>
      <c r="F22" s="104">
        <v>0.21579667015201481</v>
      </c>
      <c r="G22" s="103">
        <v>4514</v>
      </c>
      <c r="H22" s="104">
        <v>0.19687718073970692</v>
      </c>
      <c r="I22" s="106">
        <v>1983.5</v>
      </c>
      <c r="J22" s="104">
        <v>0.22593017004137125</v>
      </c>
      <c r="K22" s="103">
        <v>3929</v>
      </c>
      <c r="L22" s="104">
        <v>0.2031540847983454</v>
      </c>
      <c r="M22" s="106">
        <v>1735.8</v>
      </c>
      <c r="N22" s="104">
        <v>0.23854686183670748</v>
      </c>
      <c r="O22" s="103">
        <v>4274</v>
      </c>
      <c r="P22" s="104">
        <v>0.18955117970551713</v>
      </c>
      <c r="Q22" s="106">
        <v>1878.4</v>
      </c>
      <c r="R22" s="104">
        <v>0.22186207838988581</v>
      </c>
      <c r="V22" s="163"/>
      <c r="W22" s="163"/>
      <c r="X22" s="163"/>
      <c r="Z22" s="163"/>
      <c r="AB22" s="163"/>
      <c r="AD22" s="163"/>
      <c r="AF22" s="163"/>
      <c r="AH22" s="163"/>
      <c r="AJ22" s="163"/>
    </row>
    <row r="23" spans="2:36" s="91" customFormat="1" ht="16.5" customHeight="1" x14ac:dyDescent="0.35">
      <c r="B23" s="102" t="s">
        <v>41</v>
      </c>
      <c r="C23" s="103">
        <v>2514</v>
      </c>
      <c r="D23" s="104">
        <v>0.10937567979116815</v>
      </c>
      <c r="E23" s="106">
        <v>1596.3</v>
      </c>
      <c r="F23" s="104">
        <v>0.18341740299433537</v>
      </c>
      <c r="G23" s="103">
        <v>2587</v>
      </c>
      <c r="H23" s="104">
        <v>0.11283147243545011</v>
      </c>
      <c r="I23" s="106">
        <v>1667.8</v>
      </c>
      <c r="J23" s="104">
        <v>0.18997749184421073</v>
      </c>
      <c r="K23" s="103">
        <v>1965</v>
      </c>
      <c r="L23" s="104">
        <v>0.10160289555325749</v>
      </c>
      <c r="M23" s="106">
        <v>1236.5999999999999</v>
      </c>
      <c r="N23" s="104">
        <v>0.16995103341079851</v>
      </c>
      <c r="O23" s="103">
        <v>2515</v>
      </c>
      <c r="P23" s="104">
        <v>0.11153982614866063</v>
      </c>
      <c r="Q23" s="106">
        <v>1582.1</v>
      </c>
      <c r="R23" s="104">
        <v>0.18686181441389238</v>
      </c>
      <c r="V23" s="163"/>
      <c r="W23" s="163"/>
      <c r="X23" s="163"/>
      <c r="Z23" s="163"/>
      <c r="AB23" s="163"/>
      <c r="AD23" s="163"/>
      <c r="AF23" s="163"/>
      <c r="AH23" s="163"/>
      <c r="AJ23" s="163"/>
    </row>
    <row r="24" spans="2:36" s="91" customFormat="1" ht="16.5" customHeight="1" x14ac:dyDescent="0.35">
      <c r="B24" s="156" t="s">
        <v>89</v>
      </c>
      <c r="C24" s="157">
        <v>22985</v>
      </c>
      <c r="D24" s="158">
        <v>0.995</v>
      </c>
      <c r="E24" s="159">
        <v>8703.0999999999985</v>
      </c>
      <c r="F24" s="158">
        <v>1.0000000000000002</v>
      </c>
      <c r="G24" s="157">
        <v>22928</v>
      </c>
      <c r="H24" s="158">
        <v>1</v>
      </c>
      <c r="I24" s="159">
        <v>8779</v>
      </c>
      <c r="J24" s="158">
        <v>0.99999999999999989</v>
      </c>
      <c r="K24" s="157">
        <v>19340</v>
      </c>
      <c r="L24" s="158">
        <v>1.0009999999999999</v>
      </c>
      <c r="M24" s="159">
        <v>7276.4</v>
      </c>
      <c r="N24" s="158">
        <v>1</v>
      </c>
      <c r="O24" s="157">
        <v>22548</v>
      </c>
      <c r="P24" s="158">
        <v>1</v>
      </c>
      <c r="Q24" s="159">
        <v>8466.7000000000007</v>
      </c>
      <c r="R24" s="158">
        <v>1</v>
      </c>
    </row>
    <row r="25" spans="2:36" ht="16.5" customHeight="1" x14ac:dyDescent="0.35"/>
    <row r="26" spans="2:36" ht="16.5" customHeight="1" x14ac:dyDescent="0.35"/>
    <row r="27" spans="2:36" ht="16.5" customHeight="1" x14ac:dyDescent="0.35">
      <c r="B27" s="30" t="s">
        <v>81</v>
      </c>
      <c r="C27" s="112"/>
      <c r="E27" s="113"/>
      <c r="G27" s="112"/>
      <c r="I27" s="113"/>
      <c r="K27" s="112"/>
      <c r="M27" s="113"/>
      <c r="O27" s="112"/>
      <c r="Q27" s="113"/>
    </row>
    <row r="28" spans="2:36" ht="16.5" customHeight="1" x14ac:dyDescent="0.35">
      <c r="B28" s="30" t="s">
        <v>60</v>
      </c>
    </row>
    <row r="29" spans="2:36" ht="16.5" customHeight="1" x14ac:dyDescent="0.35">
      <c r="B29" s="114"/>
      <c r="C29" s="112"/>
      <c r="E29" s="113"/>
      <c r="F29" s="113"/>
      <c r="G29" s="112"/>
      <c r="I29" s="113"/>
      <c r="J29" s="113"/>
      <c r="K29" s="112"/>
      <c r="M29" s="113"/>
      <c r="N29" s="113"/>
      <c r="O29" s="112"/>
      <c r="Q29" s="113"/>
      <c r="R29" s="113"/>
    </row>
  </sheetData>
  <mergeCells count="2">
    <mergeCell ref="B16:B18"/>
    <mergeCell ref="B5:B7"/>
  </mergeCells>
  <printOptions horizontalCentered="1"/>
  <pageMargins left="0.25" right="0.25" top="0.75" bottom="0.75" header="0.3" footer="0.3"/>
  <pageSetup scale="74" fitToHeight="0" orientation="landscape" r:id="rId1"/>
  <headerFooter>
    <oddFooter>&amp;C&amp;"Calibri,Italic"&amp;10&amp;P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36A03-1FED-4AC3-A4F9-4D6F8F44A00D}">
  <sheetPr>
    <pageSetUpPr fitToPage="1"/>
  </sheetPr>
  <dimension ref="A1:S26"/>
  <sheetViews>
    <sheetView showGridLines="0" zoomScaleNormal="100" zoomScaleSheetLayoutView="115" workbookViewId="0">
      <selection activeCell="R7" sqref="R7"/>
    </sheetView>
  </sheetViews>
  <sheetFormatPr defaultColWidth="8.7265625" defaultRowHeight="14.5" x14ac:dyDescent="0.35"/>
  <cols>
    <col min="1" max="1" width="3.7265625" style="17" customWidth="1"/>
    <col min="2" max="2" width="10.54296875" style="17" customWidth="1"/>
    <col min="3" max="5" width="10.54296875" style="115" customWidth="1"/>
    <col min="6" max="6" width="10.54296875" style="116" customWidth="1"/>
    <col min="7" max="7" width="1.81640625" style="116" customWidth="1"/>
    <col min="8" max="8" width="12.54296875" style="115" customWidth="1"/>
    <col min="9" max="11" width="10.54296875" style="17" customWidth="1"/>
    <col min="12" max="12" width="10.54296875" style="115" customWidth="1"/>
    <col min="13" max="13" width="10.54296875" style="17" customWidth="1"/>
    <col min="14" max="14" width="3.7265625" style="17" customWidth="1"/>
    <col min="15" max="15" width="10.54296875" style="17" customWidth="1"/>
    <col min="16" max="16384" width="8.7265625" style="17"/>
  </cols>
  <sheetData>
    <row r="1" spans="1:19" ht="24" thickBot="1" x14ac:dyDescent="0.6">
      <c r="A1" s="1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29"/>
      <c r="P1"/>
      <c r="Q1"/>
      <c r="R1"/>
      <c r="S1"/>
    </row>
    <row r="2" spans="1:19" ht="16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P2"/>
      <c r="Q2"/>
      <c r="R2"/>
      <c r="S2"/>
    </row>
    <row r="3" spans="1:19" ht="16.5" customHeight="1" x14ac:dyDescent="0.35">
      <c r="B3" s="65"/>
      <c r="G3" s="117"/>
      <c r="H3" s="118"/>
      <c r="I3" s="119"/>
      <c r="J3" s="119"/>
      <c r="K3" s="119"/>
      <c r="L3" s="118"/>
      <c r="M3" s="119"/>
      <c r="P3"/>
      <c r="Q3"/>
      <c r="R3"/>
      <c r="S3"/>
    </row>
    <row r="4" spans="1:19" ht="16.5" customHeight="1" x14ac:dyDescent="0.35">
      <c r="B4" s="65"/>
      <c r="C4" s="120"/>
      <c r="D4" s="120"/>
      <c r="E4" s="120"/>
      <c r="F4" s="121"/>
      <c r="G4" s="117"/>
      <c r="H4" s="143" t="s">
        <v>94</v>
      </c>
      <c r="I4" s="144"/>
      <c r="J4" s="144"/>
      <c r="K4" s="144"/>
      <c r="L4" s="144"/>
      <c r="M4" s="144"/>
      <c r="P4"/>
      <c r="Q4"/>
      <c r="R4"/>
      <c r="S4"/>
    </row>
    <row r="5" spans="1:19" ht="31" x14ac:dyDescent="0.35">
      <c r="B5" s="149" t="s">
        <v>42</v>
      </c>
      <c r="C5" s="149" t="s">
        <v>90</v>
      </c>
      <c r="D5" s="148" t="s">
        <v>91</v>
      </c>
      <c r="E5" s="149" t="s">
        <v>92</v>
      </c>
      <c r="F5" s="150" t="s">
        <v>43</v>
      </c>
      <c r="G5" s="137"/>
      <c r="H5" s="145" t="s">
        <v>95</v>
      </c>
      <c r="I5" s="146" t="s">
        <v>96</v>
      </c>
      <c r="J5" s="146" t="s">
        <v>97</v>
      </c>
      <c r="K5" s="147" t="s">
        <v>98</v>
      </c>
      <c r="L5" s="147" t="s">
        <v>99</v>
      </c>
      <c r="M5" s="148" t="s">
        <v>44</v>
      </c>
    </row>
    <row r="6" spans="1:19" ht="16.5" customHeight="1" x14ac:dyDescent="0.35">
      <c r="B6" s="171" t="s">
        <v>102</v>
      </c>
      <c r="C6" s="176">
        <v>0.81</v>
      </c>
      <c r="D6" s="177">
        <v>0.63</v>
      </c>
      <c r="E6" s="176">
        <v>0.89</v>
      </c>
      <c r="F6" s="178">
        <v>723</v>
      </c>
      <c r="G6" s="138"/>
      <c r="H6" s="179">
        <v>0.36</v>
      </c>
      <c r="I6" s="177">
        <v>0.44</v>
      </c>
      <c r="J6" s="177">
        <v>0.18</v>
      </c>
      <c r="K6" s="176">
        <f>+I6+J6</f>
        <v>0.62</v>
      </c>
      <c r="L6" s="177">
        <v>0.02</v>
      </c>
      <c r="M6" s="177">
        <f>+H6+K6+L6</f>
        <v>1</v>
      </c>
    </row>
    <row r="7" spans="1:19" ht="16.5" customHeight="1" x14ac:dyDescent="0.35">
      <c r="B7" s="170" t="s">
        <v>45</v>
      </c>
      <c r="C7" s="131">
        <v>0.79</v>
      </c>
      <c r="D7" s="132">
        <v>0.6</v>
      </c>
      <c r="E7" s="131">
        <v>0.89</v>
      </c>
      <c r="F7" s="133">
        <v>724</v>
      </c>
      <c r="G7" s="138"/>
      <c r="H7" s="179">
        <v>0.36</v>
      </c>
      <c r="I7" s="177">
        <v>0.45</v>
      </c>
      <c r="J7" s="177">
        <v>0.17</v>
      </c>
      <c r="K7" s="131">
        <f>+I7+J7</f>
        <v>0.62</v>
      </c>
      <c r="L7" s="132">
        <v>0.02</v>
      </c>
      <c r="M7" s="132">
        <f>+H7+K7+L7</f>
        <v>1</v>
      </c>
    </row>
    <row r="8" spans="1:19" ht="16.5" customHeight="1" x14ac:dyDescent="0.35">
      <c r="B8" s="130"/>
      <c r="C8" s="122"/>
      <c r="D8" s="123"/>
      <c r="E8" s="122"/>
      <c r="F8" s="134"/>
      <c r="G8" s="138"/>
      <c r="H8" s="136"/>
      <c r="I8" s="124"/>
      <c r="J8" s="124"/>
      <c r="K8" s="125"/>
      <c r="L8" s="123"/>
      <c r="M8" s="123"/>
    </row>
    <row r="9" spans="1:19" ht="16.5" customHeight="1" x14ac:dyDescent="0.35">
      <c r="B9" s="151" t="s">
        <v>46</v>
      </c>
      <c r="C9" s="152">
        <v>0.78</v>
      </c>
      <c r="D9" s="152">
        <v>0.57999999999999996</v>
      </c>
      <c r="E9" s="153">
        <v>0.88</v>
      </c>
      <c r="F9" s="154">
        <v>724</v>
      </c>
      <c r="G9" s="139"/>
      <c r="H9" s="155">
        <v>0.41</v>
      </c>
      <c r="I9" s="152">
        <v>0.42</v>
      </c>
      <c r="J9" s="152">
        <v>0.16</v>
      </c>
      <c r="K9" s="152">
        <f>+I9+J9</f>
        <v>0.57999999999999996</v>
      </c>
      <c r="L9" s="152">
        <v>0.01</v>
      </c>
      <c r="M9" s="152">
        <f>+H9+K9+L9</f>
        <v>1</v>
      </c>
    </row>
    <row r="10" spans="1:19" ht="16.5" customHeight="1" x14ac:dyDescent="0.35">
      <c r="B10" s="130" t="s">
        <v>47</v>
      </c>
      <c r="C10" s="131">
        <v>0.77</v>
      </c>
      <c r="D10" s="132">
        <v>0.59</v>
      </c>
      <c r="E10" s="131">
        <v>0.88</v>
      </c>
      <c r="F10" s="133">
        <v>724</v>
      </c>
      <c r="G10" s="140"/>
      <c r="H10" s="135">
        <v>0.39</v>
      </c>
      <c r="I10" s="132">
        <v>0.43</v>
      </c>
      <c r="J10" s="132">
        <v>0.17</v>
      </c>
      <c r="K10" s="131">
        <f>+I10+J10</f>
        <v>0.6</v>
      </c>
      <c r="L10" s="132">
        <v>0.01</v>
      </c>
      <c r="M10" s="132">
        <f>+H10+K10+L10</f>
        <v>1</v>
      </c>
    </row>
    <row r="11" spans="1:19" ht="16.5" customHeight="1" x14ac:dyDescent="0.35">
      <c r="B11" s="130" t="s">
        <v>48</v>
      </c>
      <c r="C11" s="131">
        <v>0.78</v>
      </c>
      <c r="D11" s="132">
        <v>0.57999999999999996</v>
      </c>
      <c r="E11" s="131">
        <v>0.88</v>
      </c>
      <c r="F11" s="133">
        <v>725</v>
      </c>
      <c r="G11" s="140"/>
      <c r="H11" s="135">
        <v>0.43</v>
      </c>
      <c r="I11" s="132">
        <v>0.4</v>
      </c>
      <c r="J11" s="132">
        <v>0.16</v>
      </c>
      <c r="K11" s="131">
        <f>+I11+J11</f>
        <v>0.56000000000000005</v>
      </c>
      <c r="L11" s="132">
        <v>0.01</v>
      </c>
      <c r="M11" s="132">
        <f>+H11+K11+L11</f>
        <v>1</v>
      </c>
    </row>
    <row r="12" spans="1:19" ht="16.5" customHeight="1" x14ac:dyDescent="0.35">
      <c r="B12" s="130" t="s">
        <v>49</v>
      </c>
      <c r="C12" s="131">
        <v>0.8</v>
      </c>
      <c r="D12" s="132">
        <v>0.59</v>
      </c>
      <c r="E12" s="131">
        <v>0.89</v>
      </c>
      <c r="F12" s="133">
        <v>725</v>
      </c>
      <c r="G12" s="141"/>
      <c r="H12" s="135">
        <v>0.4</v>
      </c>
      <c r="I12" s="132">
        <v>0.43</v>
      </c>
      <c r="J12" s="132">
        <v>0.16</v>
      </c>
      <c r="K12" s="131">
        <f t="shared" ref="K12:K19" si="0">+I12+J12</f>
        <v>0.59</v>
      </c>
      <c r="L12" s="132">
        <v>0.01</v>
      </c>
      <c r="M12" s="132">
        <f>+H12+K12+L12</f>
        <v>1</v>
      </c>
    </row>
    <row r="13" spans="1:19" ht="16.5" customHeight="1" x14ac:dyDescent="0.35">
      <c r="B13" s="130" t="s">
        <v>50</v>
      </c>
      <c r="C13" s="131">
        <v>0.78</v>
      </c>
      <c r="D13" s="132">
        <v>0.56000000000000005</v>
      </c>
      <c r="E13" s="131">
        <v>0.88</v>
      </c>
      <c r="F13" s="133">
        <v>724</v>
      </c>
      <c r="G13" s="140"/>
      <c r="H13" s="135">
        <v>0.42</v>
      </c>
      <c r="I13" s="132">
        <v>0.4</v>
      </c>
      <c r="J13" s="132">
        <v>0.17</v>
      </c>
      <c r="K13" s="131">
        <f t="shared" si="0"/>
        <v>0.57000000000000006</v>
      </c>
      <c r="L13" s="132">
        <v>0.01</v>
      </c>
      <c r="M13" s="132">
        <f>+H13+K13+L13</f>
        <v>1</v>
      </c>
    </row>
    <row r="14" spans="1:19" ht="16.5" customHeight="1" x14ac:dyDescent="0.35">
      <c r="B14" s="130"/>
      <c r="C14" s="122"/>
      <c r="D14" s="123"/>
      <c r="E14" s="122"/>
      <c r="F14" s="134"/>
      <c r="G14" s="140"/>
      <c r="H14" s="136"/>
      <c r="I14" s="124"/>
      <c r="J14" s="124"/>
      <c r="K14" s="124"/>
      <c r="L14" s="123"/>
      <c r="M14" s="132"/>
    </row>
    <row r="15" spans="1:19" ht="16.5" customHeight="1" x14ac:dyDescent="0.35">
      <c r="B15" s="151" t="s">
        <v>51</v>
      </c>
      <c r="C15" s="152">
        <v>0.76</v>
      </c>
      <c r="D15" s="152">
        <v>0.55000000000000004</v>
      </c>
      <c r="E15" s="153">
        <v>0.88</v>
      </c>
      <c r="F15" s="154">
        <v>723</v>
      </c>
      <c r="G15" s="139"/>
      <c r="H15" s="155">
        <v>0.51</v>
      </c>
      <c r="I15" s="152">
        <v>0.31</v>
      </c>
      <c r="J15" s="152">
        <v>0.17</v>
      </c>
      <c r="K15" s="152">
        <f t="shared" si="0"/>
        <v>0.48</v>
      </c>
      <c r="L15" s="152">
        <v>0.01</v>
      </c>
      <c r="M15" s="152">
        <f>+H15+K15+L15</f>
        <v>1</v>
      </c>
    </row>
    <row r="16" spans="1:19" ht="16.5" customHeight="1" x14ac:dyDescent="0.35">
      <c r="B16" s="130" t="s">
        <v>52</v>
      </c>
      <c r="C16" s="131">
        <v>0.76</v>
      </c>
      <c r="D16" s="132">
        <v>0.55000000000000004</v>
      </c>
      <c r="E16" s="131">
        <v>0.87</v>
      </c>
      <c r="F16" s="133">
        <v>725</v>
      </c>
      <c r="G16" s="140"/>
      <c r="H16" s="135">
        <v>0.48</v>
      </c>
      <c r="I16" s="132">
        <v>0.35</v>
      </c>
      <c r="J16" s="132">
        <v>0.16</v>
      </c>
      <c r="K16" s="131">
        <f t="shared" si="0"/>
        <v>0.51</v>
      </c>
      <c r="L16" s="132">
        <v>0.01</v>
      </c>
      <c r="M16" s="132">
        <f>+H16+K16+L16</f>
        <v>1</v>
      </c>
    </row>
    <row r="17" spans="2:13" ht="16.5" customHeight="1" x14ac:dyDescent="0.35">
      <c r="B17" s="130" t="s">
        <v>53</v>
      </c>
      <c r="C17" s="131">
        <v>0.74</v>
      </c>
      <c r="D17" s="132">
        <v>0.56000000000000005</v>
      </c>
      <c r="E17" s="131">
        <v>0.88</v>
      </c>
      <c r="F17" s="133">
        <v>723</v>
      </c>
      <c r="G17" s="140"/>
      <c r="H17" s="135">
        <v>0.48</v>
      </c>
      <c r="I17" s="132">
        <v>0.33</v>
      </c>
      <c r="J17" s="132">
        <v>0.18</v>
      </c>
      <c r="K17" s="131">
        <f t="shared" si="0"/>
        <v>0.51</v>
      </c>
      <c r="L17" s="132">
        <v>0.01</v>
      </c>
      <c r="M17" s="132">
        <f>+H17+K17+L17</f>
        <v>1</v>
      </c>
    </row>
    <row r="18" spans="2:13" ht="16.5" customHeight="1" x14ac:dyDescent="0.35">
      <c r="B18" s="130" t="s">
        <v>54</v>
      </c>
      <c r="C18" s="131">
        <v>0.76</v>
      </c>
      <c r="D18" s="132">
        <v>0.55000000000000004</v>
      </c>
      <c r="E18" s="131">
        <v>0.88</v>
      </c>
      <c r="F18" s="133">
        <v>723</v>
      </c>
      <c r="G18" s="140"/>
      <c r="H18" s="135">
        <v>0.53</v>
      </c>
      <c r="I18" s="132">
        <v>0.28999999999999998</v>
      </c>
      <c r="J18" s="132">
        <v>0.17</v>
      </c>
      <c r="K18" s="131">
        <f t="shared" si="0"/>
        <v>0.45999999999999996</v>
      </c>
      <c r="L18" s="132">
        <v>0.01</v>
      </c>
      <c r="M18" s="132">
        <f>+H18+K18+L18</f>
        <v>1</v>
      </c>
    </row>
    <row r="19" spans="2:13" ht="16.5" customHeight="1" x14ac:dyDescent="0.35">
      <c r="B19" s="130" t="s">
        <v>55</v>
      </c>
      <c r="C19" s="131">
        <v>0.77</v>
      </c>
      <c r="D19" s="132">
        <v>0.55000000000000004</v>
      </c>
      <c r="E19" s="131">
        <v>0.88</v>
      </c>
      <c r="F19" s="133">
        <v>722</v>
      </c>
      <c r="G19" s="140"/>
      <c r="H19" s="135">
        <v>0.54</v>
      </c>
      <c r="I19" s="132">
        <v>0.28000000000000003</v>
      </c>
      <c r="J19" s="132">
        <v>0.17</v>
      </c>
      <c r="K19" s="131">
        <f t="shared" si="0"/>
        <v>0.45000000000000007</v>
      </c>
      <c r="L19" s="132">
        <v>0.01</v>
      </c>
      <c r="M19" s="132">
        <f>+H19+K19+L19</f>
        <v>1</v>
      </c>
    </row>
    <row r="20" spans="2:13" ht="16.5" customHeight="1" x14ac:dyDescent="0.35"/>
    <row r="21" spans="2:13" ht="16.5" customHeight="1" x14ac:dyDescent="0.35"/>
    <row r="22" spans="2:13" ht="16.5" customHeight="1" x14ac:dyDescent="0.35">
      <c r="B22" s="30" t="s">
        <v>82</v>
      </c>
    </row>
    <row r="23" spans="2:13" ht="16.5" customHeight="1" x14ac:dyDescent="0.35">
      <c r="B23" s="30" t="s">
        <v>100</v>
      </c>
    </row>
    <row r="24" spans="2:13" ht="16.5" customHeight="1" x14ac:dyDescent="0.35">
      <c r="B24" s="30" t="s">
        <v>83</v>
      </c>
    </row>
    <row r="25" spans="2:13" ht="16.5" customHeight="1" x14ac:dyDescent="0.35"/>
    <row r="26" spans="2:13" ht="16.5" customHeight="1" x14ac:dyDescent="0.35"/>
  </sheetData>
  <printOptions horizontalCentered="1"/>
  <pageMargins left="0.25" right="0.25" top="0.75" bottom="0.75" header="0.3" footer="0.3"/>
  <pageSetup scale="97" fitToHeight="0" orientation="landscape" r:id="rId1"/>
  <headerFooter>
    <oddFooter>&amp;C&amp;"Calibri,Italic"&amp;10&amp;P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HB ROI</vt:lpstr>
      <vt:lpstr>ROE</vt:lpstr>
      <vt:lpstr>ROA</vt:lpstr>
      <vt:lpstr>Home Sales Gross Margin</vt:lpstr>
      <vt:lpstr>Sales and Active Selling Comms</vt:lpstr>
      <vt:lpstr>Price Stratification</vt:lpstr>
      <vt:lpstr>Select DHI Mortgage Data</vt:lpstr>
      <vt:lpstr>'HB ROI'!Print_Area</vt:lpstr>
      <vt:lpstr>'Home Sales Gross Margin'!Print_Area</vt:lpstr>
      <vt:lpstr>'Price Stratification'!Print_Area</vt:lpstr>
      <vt:lpstr>ROA!Print_Area</vt:lpstr>
      <vt:lpstr>ROE!Print_Area</vt:lpstr>
      <vt:lpstr>'Sales and Active Selling Comms'!Print_Area</vt:lpstr>
      <vt:lpstr>'Select DHI Mortgage Data'!Print_Area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MacIntosh</dc:creator>
  <cp:lastModifiedBy>Ryan MacIntosh</cp:lastModifiedBy>
  <cp:lastPrinted>2025-04-16T16:50:07Z</cp:lastPrinted>
  <dcterms:created xsi:type="dcterms:W3CDTF">2025-01-14T21:28:48Z</dcterms:created>
  <dcterms:modified xsi:type="dcterms:W3CDTF">2025-04-16T16:52:39Z</dcterms:modified>
</cp:coreProperties>
</file>